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0545"/>
  </bookViews>
  <sheets>
    <sheet name="Balans" sheetId="1" r:id="rId1"/>
    <sheet name="Mənfəət zərər" sheetId="2" r:id="rId2"/>
    <sheet name="Aktivlərin risk dərəcələri" sheetId="3" r:id="rId3"/>
    <sheet name="Əmsallar" sheetId="4" r:id="rId4"/>
    <sheet name="Əlaqədar şəxslər" sheetId="5" r:id="rId5"/>
    <sheet name="VKK" sheetId="6" r:id="rId6"/>
    <sheet name="Balansdankənar" sheetId="7" r:id="rId7"/>
    <sheet name="Kapitalın hərəkəti" sheetId="8" r:id="rId8"/>
    <sheet name="Səhmdarlar" sheetId="9" r:id="rId9"/>
    <sheet name="Valyuta mövqeyi" sheetId="10" r:id="rId10"/>
    <sheet name="Faiz" sheetId="11" r:id="rId11"/>
  </sheets>
  <definedNames>
    <definedName name="_xlnm.Print_Area" localSheetId="0">Balans!$A$1:$D$119</definedName>
  </definedNames>
  <calcPr calcId="144525"/>
</workbook>
</file>

<file path=xl/calcChain.xml><?xml version="1.0" encoding="utf-8"?>
<calcChain xmlns="http://schemas.openxmlformats.org/spreadsheetml/2006/main">
  <c r="D25" i="11" l="1"/>
  <c r="D24" i="11"/>
  <c r="C24" i="11"/>
  <c r="B24" i="11"/>
  <c r="D13" i="11"/>
  <c r="C13" i="11"/>
  <c r="C25" i="11" s="1"/>
  <c r="B13" i="11"/>
  <c r="B25" i="11" s="1"/>
  <c r="C13" i="6"/>
  <c r="D13" i="6" s="1"/>
  <c r="D12" i="6"/>
  <c r="D11" i="6"/>
  <c r="D10" i="6"/>
  <c r="B4" i="6"/>
  <c r="B3" i="5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</calcChain>
</file>

<file path=xl/sharedStrings.xml><?xml version="1.0" encoding="utf-8"?>
<sst xmlns="http://schemas.openxmlformats.org/spreadsheetml/2006/main" count="433" uniqueCount="365">
  <si>
    <t>BALANS HESABATI</t>
  </si>
  <si>
    <t>A-AKTİVLƏR</t>
  </si>
  <si>
    <t>(min AZN)</t>
  </si>
  <si>
    <t>Aktivlərin   maddələri</t>
  </si>
  <si>
    <t>Cəmi</t>
  </si>
  <si>
    <t>Xarici valyutada (2-ci sütundan)</t>
  </si>
  <si>
    <r>
      <t>1. Nağd vəsaitlər (banknotlar və sikkələr, yolda, bankomatlarda və valyuta mübadilə məntəqələrində olan nağd vəsaitlər daxil olmaqla), c</t>
    </r>
    <r>
      <rPr>
        <i/>
        <sz val="10"/>
        <rFont val="Calibri"/>
        <family val="2"/>
        <charset val="204"/>
      </rPr>
      <t>əmi</t>
    </r>
  </si>
  <si>
    <t>A1</t>
  </si>
  <si>
    <t>a) Milli valyuta ilə</t>
  </si>
  <si>
    <t>A1a</t>
  </si>
  <si>
    <t>b) İƏİT ölkələrinin valyutaları ilə</t>
  </si>
  <si>
    <t>A1b</t>
  </si>
  <si>
    <t>c) MDB və Baltika ölkələrinin valyutaları ilə</t>
  </si>
  <si>
    <t>A1c</t>
  </si>
  <si>
    <t>d) b) və c) sətirlərindən başqa, digər ölkələrin valyutaları ilə</t>
  </si>
  <si>
    <t>A1d</t>
  </si>
  <si>
    <r>
      <t>2. AMB-yə qarşı tələblər, c</t>
    </r>
    <r>
      <rPr>
        <i/>
        <sz val="10"/>
        <rFont val="Calibri"/>
        <family val="2"/>
        <charset val="204"/>
      </rPr>
      <t>əmi</t>
    </r>
  </si>
  <si>
    <t>A2</t>
  </si>
  <si>
    <t>a) Müxbir hesabları</t>
  </si>
  <si>
    <t>A2a</t>
  </si>
  <si>
    <t>b) Ehtiyat hesabları</t>
  </si>
  <si>
    <t>A2b</t>
  </si>
  <si>
    <r>
      <t>3. “Nostro" hesabları (başqa banklardakı müxbir hesabları), c</t>
    </r>
    <r>
      <rPr>
        <i/>
        <sz val="10"/>
        <rFont val="Calibri"/>
        <family val="2"/>
        <charset val="204"/>
      </rPr>
      <t>əmi</t>
    </r>
  </si>
  <si>
    <t>A3</t>
  </si>
  <si>
    <t>a) Azərbaycanda</t>
  </si>
  <si>
    <t>A3a</t>
  </si>
  <si>
    <t>b) İƏİT ölkələrində</t>
  </si>
  <si>
    <t>A3b</t>
  </si>
  <si>
    <t>c) MDB və Baltika ölkələrində</t>
  </si>
  <si>
    <t>A3c</t>
  </si>
  <si>
    <t>d) digər xarici ölkələrdə, b) və c) sətirlərindən başqa</t>
  </si>
  <si>
    <t>A3d</t>
  </si>
  <si>
    <r>
      <t>4. Banklararası bazarın qısamüddətli maliyyə alətləri (7-ci gün də daxil olmaqla, 7 günədək olan kreditlər), c</t>
    </r>
    <r>
      <rPr>
        <i/>
        <sz val="10"/>
        <rFont val="Calibri"/>
        <family val="2"/>
        <charset val="204"/>
      </rPr>
      <t>əmi</t>
    </r>
  </si>
  <si>
    <t>A4</t>
  </si>
  <si>
    <t>a) tə’minatlı</t>
  </si>
  <si>
    <t>A4a</t>
  </si>
  <si>
    <t>b) tə’minatsız</t>
  </si>
  <si>
    <t>A4b</t>
  </si>
  <si>
    <r>
      <t>5. Banklar da daxil olmaqla maliyyə müəssisələrindəki depozitlər, c</t>
    </r>
    <r>
      <rPr>
        <i/>
        <sz val="10"/>
        <rFont val="Calibri"/>
        <family val="2"/>
        <charset val="204"/>
      </rPr>
      <t>əmi</t>
    </r>
    <r>
      <rPr>
        <sz val="10"/>
        <rFont val="Calibri"/>
        <family val="2"/>
        <charset val="204"/>
      </rPr>
      <t xml:space="preserve"> </t>
    </r>
  </si>
  <si>
    <t>A5</t>
  </si>
  <si>
    <r>
      <t xml:space="preserve">5.1.Banklardakı depozitlər ( 3-cü və 4-cü sətirlər istisna edilməklə), </t>
    </r>
    <r>
      <rPr>
        <i/>
        <sz val="10"/>
        <rFont val="Calibri"/>
        <family val="2"/>
        <charset val="204"/>
      </rPr>
      <t xml:space="preserve">cəmi </t>
    </r>
  </si>
  <si>
    <t>A5_1</t>
  </si>
  <si>
    <t>A5_1a</t>
  </si>
  <si>
    <t>A5_1b</t>
  </si>
  <si>
    <t>A5_1c</t>
  </si>
  <si>
    <t>A5_1d</t>
  </si>
  <si>
    <t xml:space="preserve">5.2.Maliyyə müəssisələrindəki depozitlər  </t>
  </si>
  <si>
    <t>A5_2</t>
  </si>
  <si>
    <t xml:space="preserve">6. Qiymətli kağızlara investisiyalar </t>
  </si>
  <si>
    <t>A6</t>
  </si>
  <si>
    <t>7. Ticarət üçün qiymətli kağızlar</t>
  </si>
  <si>
    <t>A7</t>
  </si>
  <si>
    <r>
      <t>8. Banklara kreditlər (4-cü sətir üzrə banklararası qısamüddətli maliyyə alətləri istisna olmaqla), c</t>
    </r>
    <r>
      <rPr>
        <i/>
        <sz val="10"/>
        <rFont val="Calibri"/>
        <family val="2"/>
        <charset val="204"/>
      </rPr>
      <t>əmi</t>
    </r>
  </si>
  <si>
    <t>A8</t>
  </si>
  <si>
    <t>A8a</t>
  </si>
  <si>
    <t>A8b</t>
  </si>
  <si>
    <t>A8c</t>
  </si>
  <si>
    <t>A8d</t>
  </si>
  <si>
    <r>
      <t>8.1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Banklara verilmiş kreditlər üzrə mümkün zərərlərin ödənilməsi üçün məqsədli ehtiyat</t>
    </r>
  </si>
  <si>
    <t>A8_1</t>
  </si>
  <si>
    <t>8.2. Banklara xalis kreditlər (8-ci sətir çıx 8.1 sətri)</t>
  </si>
  <si>
    <t>A8_2</t>
  </si>
  <si>
    <r>
      <t>9. Overdraftlar da daxil olmaqla, müştərilərə verilən kreditlərin və lizinqlərin məbləği, c</t>
    </r>
    <r>
      <rPr>
        <i/>
        <sz val="10"/>
        <rFont val="Calibri"/>
        <family val="2"/>
        <charset val="204"/>
      </rPr>
      <t>əmi</t>
    </r>
  </si>
  <si>
    <t>A9</t>
  </si>
  <si>
    <r>
      <t xml:space="preserve">9.1 </t>
    </r>
    <r>
      <rPr>
        <b/>
        <sz val="10"/>
        <rFont val="Calibri"/>
        <family val="2"/>
        <charset val="204"/>
      </rPr>
      <t xml:space="preserve">(çıx) </t>
    </r>
    <r>
      <rPr>
        <sz val="10"/>
        <rFont val="Calibri"/>
        <family val="2"/>
        <charset val="204"/>
      </rPr>
      <t>Kreditlərdən və lizinqlərdən olan mümkün zərərlərin ödənilməsi üçün məqsədli ehtiyat</t>
    </r>
  </si>
  <si>
    <t>A9_1</t>
  </si>
  <si>
    <t>9.2 Xalis kreditlər və lizinqlər (sətir 9 çıx sətir 9.1)</t>
  </si>
  <si>
    <t>A9_2</t>
  </si>
  <si>
    <t>10. Amortizasiya çıxılmaqla bank işində istifadə olunan əsas vəsaitlər</t>
  </si>
  <si>
    <t>A10</t>
  </si>
  <si>
    <t>XXX</t>
  </si>
  <si>
    <t>a) torpaq və binalar</t>
  </si>
  <si>
    <t>A10a</t>
  </si>
  <si>
    <t>b) tikilməkdə olan daşınmaz əmlak</t>
  </si>
  <si>
    <t>A10b</t>
  </si>
  <si>
    <t>c) avadanlıq, mebel, daşınar əmlak və sair</t>
  </si>
  <si>
    <t>A10c</t>
  </si>
  <si>
    <r>
      <t xml:space="preserve">d) </t>
    </r>
    <r>
      <rPr>
        <b/>
        <sz val="10"/>
        <rFont val="Calibri"/>
        <family val="2"/>
        <charset val="204"/>
      </rPr>
      <t xml:space="preserve">(çıx) </t>
    </r>
    <r>
      <rPr>
        <sz val="10"/>
        <rFont val="Calibri"/>
        <family val="2"/>
        <charset val="204"/>
      </rPr>
      <t>hesablanmış amortizasiya</t>
    </r>
  </si>
  <si>
    <t>A10d</t>
  </si>
  <si>
    <r>
      <t>11. Bank işində istifadə olunmayan əsas vəsaitlər, c</t>
    </r>
    <r>
      <rPr>
        <i/>
        <sz val="10"/>
        <rFont val="Calibri"/>
        <family val="2"/>
        <charset val="204"/>
      </rPr>
      <t>əmi</t>
    </r>
    <r>
      <rPr>
        <sz val="10"/>
        <rFont val="Calibri"/>
        <family val="2"/>
        <charset val="204"/>
      </rPr>
      <t xml:space="preserve"> </t>
    </r>
  </si>
  <si>
    <t>A11</t>
  </si>
  <si>
    <t>a) bank tərəfindən vaxtı keçmiş ödəmələrə görə götürülən əsas vəsaitlər</t>
  </si>
  <si>
    <t>A11a</t>
  </si>
  <si>
    <t>b) bağlanmış filialların əsas vəsaitləri daxil olmaqla, sair əsas vəsaitlər</t>
  </si>
  <si>
    <t>A11b</t>
  </si>
  <si>
    <r>
      <t>12. İcmallaşmamış törəmə şirkətlərə investisiyalar və maliyyə iştirakı (50%+1 səs hüququ verən səhm), c</t>
    </r>
    <r>
      <rPr>
        <i/>
        <sz val="10"/>
        <rFont val="Calibri"/>
        <family val="2"/>
        <charset val="204"/>
      </rPr>
      <t>əmi</t>
    </r>
  </si>
  <si>
    <t>A12</t>
  </si>
  <si>
    <t>a) banklara</t>
  </si>
  <si>
    <t>A12a</t>
  </si>
  <si>
    <t>b) digər maliyyə müəssisələrinə</t>
  </si>
  <si>
    <t>A12b</t>
  </si>
  <si>
    <t>c) qeyri-maliyyə müəssisələrinə</t>
  </si>
  <si>
    <t>A12c</t>
  </si>
  <si>
    <r>
      <t>13. Digər icmallaşmamış şirkətlərə və birgə müəssisələrə investisiyalar və maliyyə iştirakı (50%-dən az), c</t>
    </r>
    <r>
      <rPr>
        <i/>
        <sz val="10"/>
        <rFont val="Calibri"/>
        <family val="2"/>
        <charset val="204"/>
      </rPr>
      <t>əmi</t>
    </r>
  </si>
  <si>
    <t>A13</t>
  </si>
  <si>
    <t>A13a</t>
  </si>
  <si>
    <t>A13b</t>
  </si>
  <si>
    <t>A13c</t>
  </si>
  <si>
    <t>14. Amortizasiya çıxılmaqla qeyri-maddi aktivlər</t>
  </si>
  <si>
    <t>A14</t>
  </si>
  <si>
    <t>15. Digər aktivlər</t>
  </si>
  <si>
    <t>A15</t>
  </si>
  <si>
    <t>15a. Digər əməliyyatlar üzrə ehtiyatlar</t>
  </si>
  <si>
    <t>A15a</t>
  </si>
  <si>
    <t>16. Cəmi aktivlər</t>
  </si>
  <si>
    <t>A16</t>
  </si>
  <si>
    <t>B. ÖHDƏLİKLƏR (min AZN)</t>
  </si>
  <si>
    <t>Öhdəliklərin maddələri</t>
  </si>
  <si>
    <r>
      <t xml:space="preserve">1. Depozitlər (banklar və digər maliyyə müəssisələri istisna olmaqla), </t>
    </r>
    <r>
      <rPr>
        <i/>
        <sz val="10"/>
        <rFont val="Calibri"/>
        <family val="2"/>
        <charset val="204"/>
      </rPr>
      <t>cəmi</t>
    </r>
  </si>
  <si>
    <t>B1</t>
  </si>
  <si>
    <r>
      <t>a) Hüquqi şəxslərin tələbli depozitləri (bütün cari və çek hesabları daxil olmaqla</t>
    </r>
    <r>
      <rPr>
        <i/>
        <sz val="10"/>
        <rFont val="Calibri"/>
        <family val="2"/>
        <charset val="204"/>
      </rPr>
      <t>), cəmi</t>
    </r>
  </si>
  <si>
    <t>B1a</t>
  </si>
  <si>
    <t>a1)    faizsiz tələbli depozitlər</t>
  </si>
  <si>
    <t>B1a1</t>
  </si>
  <si>
    <t xml:space="preserve">a2)    faizli tələbli depozitlər </t>
  </si>
  <si>
    <t>B1a2</t>
  </si>
  <si>
    <t>b) Fiziki şəxslərin tələbli depozitləri</t>
  </si>
  <si>
    <t>B1b</t>
  </si>
  <si>
    <t>b1)    faizsiz tələbli depozitlər</t>
  </si>
  <si>
    <t>B1b1</t>
  </si>
  <si>
    <t>b2)    faizli tələbli depozitlər</t>
  </si>
  <si>
    <t>B1b2</t>
  </si>
  <si>
    <t>c)    Fiziki şəxslərin müddətli depozitləri</t>
  </si>
  <si>
    <t>B1c</t>
  </si>
  <si>
    <t>d) Hüquqi şəxslərin müddətli depozitləri</t>
  </si>
  <si>
    <t>B1d</t>
  </si>
  <si>
    <r>
      <t>2. AMB-nın banka qarşı tələbləri, c</t>
    </r>
    <r>
      <rPr>
        <i/>
        <sz val="10"/>
        <rFont val="Calibri"/>
        <family val="2"/>
        <charset val="204"/>
      </rPr>
      <t>əmi</t>
    </r>
  </si>
  <si>
    <t>B2</t>
  </si>
  <si>
    <t>a) auksion əsasında</t>
  </si>
  <si>
    <t>B2a</t>
  </si>
  <si>
    <t xml:space="preserve">b) overdraft </t>
  </si>
  <si>
    <t>B2b</t>
  </si>
  <si>
    <t>c) lombard</t>
  </si>
  <si>
    <t>B2c</t>
  </si>
  <si>
    <t>d) digər</t>
  </si>
  <si>
    <t>B2d</t>
  </si>
  <si>
    <r>
      <t xml:space="preserve">3. Digər bankların tələbləri (“Loro" hesabları), </t>
    </r>
    <r>
      <rPr>
        <i/>
        <sz val="10"/>
        <rFont val="Calibri"/>
        <family val="2"/>
        <charset val="204"/>
      </rPr>
      <t>cəmi</t>
    </r>
  </si>
  <si>
    <t>B3</t>
  </si>
  <si>
    <t>B3a</t>
  </si>
  <si>
    <t>B3b</t>
  </si>
  <si>
    <t>B3c</t>
  </si>
  <si>
    <t>B3d</t>
  </si>
  <si>
    <t>B4</t>
  </si>
  <si>
    <t>a) Tə’minatlı</t>
  </si>
  <si>
    <t>B4a</t>
  </si>
  <si>
    <t>b) Tə’minatsız</t>
  </si>
  <si>
    <t>B4b</t>
  </si>
  <si>
    <r>
      <t>5. Bankların və digər maliyyə müəssisələrinin depozitləri, c</t>
    </r>
    <r>
      <rPr>
        <i/>
        <sz val="10"/>
        <rFont val="Calibri"/>
        <family val="2"/>
        <charset val="204"/>
      </rPr>
      <t>əmi</t>
    </r>
  </si>
  <si>
    <t>B5</t>
  </si>
  <si>
    <t>a) Bankların depozitləri</t>
  </si>
  <si>
    <t>B5a</t>
  </si>
  <si>
    <t>b) Maliyyə müəssisələrinin depozitləri</t>
  </si>
  <si>
    <t>B5b</t>
  </si>
  <si>
    <r>
      <t>6. Bankların kreditləri (7 gündən artıq olan müddətə), c</t>
    </r>
    <r>
      <rPr>
        <i/>
        <sz val="10"/>
        <rFont val="Calibri"/>
        <family val="2"/>
        <charset val="204"/>
      </rPr>
      <t>əmi</t>
    </r>
  </si>
  <si>
    <t>B6</t>
  </si>
  <si>
    <t>B6a</t>
  </si>
  <si>
    <t>B6b</t>
  </si>
  <si>
    <r>
      <t>7. Digər maliyyə müəssisələrinin (banklardan başqa) kreditləri, c</t>
    </r>
    <r>
      <rPr>
        <i/>
        <sz val="10"/>
        <rFont val="Calibri"/>
        <family val="2"/>
        <charset val="204"/>
      </rPr>
      <t>əmi</t>
    </r>
  </si>
  <si>
    <t>B7</t>
  </si>
  <si>
    <t>a) Maliyyə müəssisələri</t>
  </si>
  <si>
    <t>B7a</t>
  </si>
  <si>
    <t>b) Beynəlxalq təşkilatların</t>
  </si>
  <si>
    <t>B7b</t>
  </si>
  <si>
    <t>8. Mərkəzi və bələdiyyə idarəetmə orqanlarının depozitləri və kreditləri</t>
  </si>
  <si>
    <t>B8</t>
  </si>
  <si>
    <t>9. Bankın öz ehtiyacları üçün aldığı ipoteka kreditləri</t>
  </si>
  <si>
    <t>B9</t>
  </si>
  <si>
    <t>10. Bank tərəfindən buraxılmış subordinasiyalı və sair bu qəbildən olan borc öhdəlikləri (müddətli imtiyazlı səhmlər də daxil olmaqla)</t>
  </si>
  <si>
    <t>B10</t>
  </si>
  <si>
    <t>11. Digər passivlər</t>
  </si>
  <si>
    <t>B11</t>
  </si>
  <si>
    <t>12. Cəmi öhdəliklər</t>
  </si>
  <si>
    <t>B12</t>
  </si>
  <si>
    <t xml:space="preserve">C. KAPİTAL </t>
  </si>
  <si>
    <r>
      <t>13. Xüsusi kapital, c</t>
    </r>
    <r>
      <rPr>
        <i/>
        <sz val="10"/>
        <rFont val="Calibri"/>
        <family val="2"/>
        <charset val="204"/>
      </rPr>
      <t>əmi</t>
    </r>
  </si>
  <si>
    <t>C13</t>
  </si>
  <si>
    <t>a) dövriyyədə olan adi səhmlər (yaxud paylar)</t>
  </si>
  <si>
    <t>C13a</t>
  </si>
  <si>
    <t>b) dövriyyədə olan müddətsiz imtiyazlı səhmlər (nominal və bazar qiymətləri arasındakı fərq daxil olmaqla)</t>
  </si>
  <si>
    <t>C13b</t>
  </si>
  <si>
    <t>c) adi səhmlərin nominal və bazar qiymətləri arasındakı fərq</t>
  </si>
  <si>
    <t>C13c</t>
  </si>
  <si>
    <r>
      <t>d) bölüşdürüməmiş xalis mənfəət (zərər), c</t>
    </r>
    <r>
      <rPr>
        <i/>
        <sz val="10"/>
        <rFont val="Calibri"/>
        <family val="2"/>
        <charset val="204"/>
      </rPr>
      <t>əmi</t>
    </r>
  </si>
  <si>
    <t>C13d</t>
  </si>
  <si>
    <t>d1) kapital ehtiyatları</t>
  </si>
  <si>
    <t>C13d1</t>
  </si>
  <si>
    <t>d2) əvvəlki illərin xalis mənfəəti (zərəri)</t>
  </si>
  <si>
    <t>C13d2</t>
  </si>
  <si>
    <t>d3) cari ilin xalis mənfəəti (zərəri)</t>
  </si>
  <si>
    <t>C13d3</t>
  </si>
  <si>
    <r>
      <t xml:space="preserve">e) 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satın alınmış öz adi səhmləri və müddətsiz imtiyazlı səhmlər (ləğv edilməmişlər və ya satılmamışlar)</t>
    </r>
  </si>
  <si>
    <t>C13e</t>
  </si>
  <si>
    <r>
      <t>14. Ümumi ehtiyatlar, c</t>
    </r>
    <r>
      <rPr>
        <i/>
        <sz val="10"/>
        <rFont val="Calibri"/>
        <family val="2"/>
        <charset val="204"/>
      </rPr>
      <t>əmi</t>
    </r>
  </si>
  <si>
    <t>C14</t>
  </si>
  <si>
    <t>a) əsas vəsaitlərin yenidən qiymətləndirilməsi</t>
  </si>
  <si>
    <t>C14a</t>
  </si>
  <si>
    <t>b) kreditlərdən, lizinqlərdən və banklararası  tələblər üzrə mümkün zərərlərin ödənilməsi üçün adi ehtiyatlar</t>
  </si>
  <si>
    <t>C14b</t>
  </si>
  <si>
    <t>c) digər aktivlərdən olan mümkün zərərlərin ödənilməsi üçün adi ehtiyatlar</t>
  </si>
  <si>
    <t>C14c</t>
  </si>
  <si>
    <t>d) digər ümumi ehtiyatlar</t>
  </si>
  <si>
    <t>C14d</t>
  </si>
  <si>
    <t>15. Cəmi kapital</t>
  </si>
  <si>
    <t>C15</t>
  </si>
  <si>
    <t>16. Cəmi öhdəliklər və kapital</t>
  </si>
  <si>
    <t>C16</t>
  </si>
  <si>
    <t>MƏNFƏƏT VƏ ZƏRƏR HAQQINDA HESABAT</t>
  </si>
  <si>
    <t>Mənfəət və zərər maddələri</t>
  </si>
  <si>
    <t>Hesabat rübü üçün</t>
  </si>
  <si>
    <t>İlin əvvəlindən hesabat tarixinədək, hesabat tarixi də daxil olmaqla</t>
  </si>
  <si>
    <t>1. Faiz və gəlirlərin bu qəbildən olan növləri</t>
  </si>
  <si>
    <t>2. Faizlər və onlara bağlı xərclər</t>
  </si>
  <si>
    <t>3. Xalis faiz mənfəəti (zərəri) (sətir 1 çıx sətir 2)</t>
  </si>
  <si>
    <t>4. Qeyri-faiz gəlirləri</t>
  </si>
  <si>
    <t>5. Qeyri-faiz xərcləri</t>
  </si>
  <si>
    <t>6. Xalis əməliyyat mənfəəti (zərəri) (sətir 3 üstəgəl sətir 4 çıx sətir 5)</t>
  </si>
  <si>
    <t>7. Aktivlər üzrə mümkün zərərlərin ödənilməsi üçün xüsusi ehtiyatın yaradılmasına ayırmalar (xərclər)</t>
  </si>
  <si>
    <t>8. Vergilər və bank fəaliyyəti ilə bağlı gözlənilməz xərclər ödənilənədək xalis mənfəət (zərər) (sətir 6 çıx sətir 7)</t>
  </si>
  <si>
    <r>
      <t xml:space="preserve">9. </t>
    </r>
    <r>
      <rPr>
        <b/>
        <sz val="10"/>
        <rFont val="Calibri"/>
        <family val="2"/>
        <charset val="204"/>
      </rPr>
      <t>Gözlənilməz fəaliyyət növlərindən və əvvəlki dövr üçün uçotdakı dəyişikliklərdən mənfəət (zərər)</t>
    </r>
  </si>
  <si>
    <t>10. Vergilər ödənilənədək xalis mənfəət (zərər) (sətir 8 üstəgəl (çıx) sətir 9)</t>
  </si>
  <si>
    <t>11. Mənfəətdən ödənilən vergilər</t>
  </si>
  <si>
    <t>12. Vergilər ödənildikdən sonra xalis mənfəət (zərər) (sətir 10 çıx sətir 11)</t>
  </si>
  <si>
    <t>A. AKTİVLƏRİN RİSK DƏRƏCƏLƏRİ ÜZRƏ TƏSNİFATI</t>
  </si>
  <si>
    <t>(bütün aktivlər, xarici valyuta ilə ifadə olunmuş aktivlər də daxil olmaqla)</t>
  </si>
  <si>
    <t xml:space="preserve">min AZN              </t>
  </si>
  <si>
    <t>Aktivlərin maddələri</t>
  </si>
  <si>
    <t xml:space="preserve">Aktivlərin ümumi məbləği
</t>
  </si>
  <si>
    <t>Adi ehtiyatlar</t>
  </si>
  <si>
    <t>Məqsədli ehtiyatlar</t>
  </si>
  <si>
    <t>Adi ehtiyatların aktivlərə nisbəti (%)</t>
  </si>
  <si>
    <t>Məqsədli ehtiyatların aktivlərə nisbəti (%)</t>
  </si>
  <si>
    <r>
      <t xml:space="preserve">1. Banklararası depozitlər və kreditlər daxil olmaqla, banklararası tələblər, </t>
    </r>
    <r>
      <rPr>
        <b/>
        <i/>
        <sz val="10"/>
        <rFont val="Calibri"/>
        <family val="2"/>
        <charset val="204"/>
      </rPr>
      <t>cəmi</t>
    </r>
  </si>
  <si>
    <r>
      <t xml:space="preserve">2. Overdraftlar daxil olmaqla, müştərilərə verilən kreditlər və lizinqlər, </t>
    </r>
    <r>
      <rPr>
        <b/>
        <i/>
        <sz val="10"/>
        <rFont val="Calibri"/>
        <family val="2"/>
        <charset val="204"/>
      </rPr>
      <t>cəmi</t>
    </r>
  </si>
  <si>
    <r>
      <t xml:space="preserve">3. İnvestisiyalar və ticarət üçün qiymətli kağızlar, </t>
    </r>
    <r>
      <rPr>
        <b/>
        <i/>
        <sz val="10"/>
        <rFont val="Calibri"/>
        <family val="2"/>
        <charset val="204"/>
      </rPr>
      <t>cəmi</t>
    </r>
  </si>
  <si>
    <r>
      <t xml:space="preserve">4. İcmallaşmış şirkətlərə investisiylar </t>
    </r>
    <r>
      <rPr>
        <b/>
        <i/>
        <sz val="10"/>
        <rFont val="Calibri"/>
        <family val="2"/>
        <charset val="204"/>
      </rPr>
      <t>cəmi</t>
    </r>
  </si>
  <si>
    <t>5. Digər aktivlər</t>
  </si>
  <si>
    <t>6. YEKUN</t>
  </si>
  <si>
    <t>7.  Balansdan kənar aktivlərin təsnifatı</t>
  </si>
  <si>
    <t>RİSK DƏRƏCƏSİ ÜZRƏ ÖLÇÜLMUŞ AKTİVLƏRDƏN ASILI OLAN KAPİTALIN ADEKVATLIQ STANDARTLARININ (ƏMSALLARININ) HESABLANMASI</t>
  </si>
  <si>
    <t>A. KAPİTAL VƏSAİTLƏRİ</t>
  </si>
  <si>
    <t>MİN AZN</t>
  </si>
  <si>
    <r>
      <t xml:space="preserve">1. I dərəcəli kapital </t>
    </r>
    <r>
      <rPr>
        <sz val="10"/>
        <rFont val="Calibri"/>
        <family val="2"/>
        <charset val="204"/>
      </rPr>
      <t>(Əsas kapital) (Məcmu kapitalın 50 faizdən  az olmamalıdır)</t>
    </r>
  </si>
  <si>
    <t>a) Adi səhmlər (tam ödənilmiş paylar)</t>
  </si>
  <si>
    <t>b) Qeyri-kumulyativ müddətsiz imtiyazlı səhmlər</t>
  </si>
  <si>
    <t xml:space="preserve">c) Səhmlərin emissiyasından əmələ gələn  əlavə vəsait </t>
  </si>
  <si>
    <t xml:space="preserve">d)   Bölüşdürülməmiş xalis mənfəət (zərəri), cəmi  </t>
  </si>
  <si>
    <t>d1) kapital ehtiyatları (fondları)</t>
  </si>
  <si>
    <t>A1d1</t>
  </si>
  <si>
    <t>d2) keçmiş illərin mənfəətb (zərəri)</t>
  </si>
  <si>
    <t>A1d2</t>
  </si>
  <si>
    <r>
      <t xml:space="preserve">d3) 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cari ilin zərəri</t>
    </r>
  </si>
  <si>
    <t>A1d3</t>
  </si>
  <si>
    <t>2. I dərəcəli kapitaldan  tutulmalar</t>
  </si>
  <si>
    <t>a) Qeyri-maddi aktivlər</t>
  </si>
  <si>
    <t>b) Təxirə salınmış vergi aktivləri</t>
  </si>
  <si>
    <t>3. Tutulmalardan  sonra I dərəcəli kapitalı (I—2)</t>
  </si>
  <si>
    <r>
      <t xml:space="preserve">4. II dərəcəli  kapital </t>
    </r>
    <r>
      <rPr>
        <sz val="10"/>
        <rFont val="Calibri"/>
        <family val="2"/>
        <charset val="204"/>
      </rPr>
      <t>(I dərəcəli  kapitalın  məbləğindən çox olmamalıdır)</t>
    </r>
  </si>
  <si>
    <t>a) Cari ilin mənfəəti</t>
  </si>
  <si>
    <t>b) Ümumi ehtiyatlar (aktivlər üzrə yaradılmış adi ehtiyatlardan çox olmamaqla)</t>
  </si>
  <si>
    <t>c) Kapitalın digər vəsaitələri</t>
  </si>
  <si>
    <t>A4c</t>
  </si>
  <si>
    <t>5. Məcmu kapital (3+4)</t>
  </si>
  <si>
    <t>6. Məcmu kapitaldan tutulmalar :</t>
  </si>
  <si>
    <t>a)         Birləşməmiş (konsolidasiyə olunmamış) törəmə banka və digər maliyyə idarələrinin kapitalına və bütün qeyri-bank müəssisələrinə kapital investisiyaları, o cümlədən qarşılıqlı investisiyalar (xalis)</t>
  </si>
  <si>
    <t>A6a</t>
  </si>
  <si>
    <t>b)    Bütün digər investisiyalar (xalis)</t>
  </si>
  <si>
    <t>A6b</t>
  </si>
  <si>
    <t>7. Tutulmalardan  sonra məcmu kapital (5-6)</t>
  </si>
  <si>
    <r>
      <t xml:space="preserve">8. Risk dərəcəsi üzrə ölçülmuş  yekun aktivlər </t>
    </r>
    <r>
      <rPr>
        <sz val="10"/>
        <rFont val="Calibri"/>
        <family val="2"/>
        <charset val="204"/>
      </rPr>
      <t>(V1-Ğ cədvəlindən)</t>
    </r>
  </si>
  <si>
    <t>faizlə</t>
  </si>
  <si>
    <t>Norma</t>
  </si>
  <si>
    <t>Fakt</t>
  </si>
  <si>
    <r>
      <t xml:space="preserve">9. I dərəcəli  kapitalın  adekvatlıq əmsalı </t>
    </r>
    <r>
      <rPr>
        <sz val="10"/>
        <rFont val="Calibri"/>
        <family val="2"/>
        <charset val="204"/>
      </rPr>
      <t>(3:8) x 100</t>
    </r>
  </si>
  <si>
    <r>
      <t xml:space="preserve">10. Məcmu kapitalın  adekvatlıq  əmsalı </t>
    </r>
    <r>
      <rPr>
        <sz val="10"/>
        <rFont val="Calibri"/>
        <family val="2"/>
        <charset val="204"/>
      </rPr>
      <t>(7:8) x 100</t>
    </r>
  </si>
  <si>
    <t>B. AKTİVLƏRDƏN VƏ BALANSDANKƏNAR ÖHDƏLİKLƏRDƏN ASILI OLARAQ KAPİTALIN ADEKVATLIQ STANDARTLARININ (ƏMSALININ) HESABLANMASI</t>
  </si>
  <si>
    <r>
      <t xml:space="preserve">1. Leverec əmsalı </t>
    </r>
    <r>
      <rPr>
        <sz val="10"/>
        <rFont val="Calibri"/>
        <family val="2"/>
        <charset val="204"/>
      </rPr>
      <t>{(Cədvəl VII, sətir A3) / (Cədvəl VIII, sətir B5) x 100%}</t>
    </r>
  </si>
  <si>
    <t>Əlaqədar şəxslərlə (hüquqi və fiziki şəxslər) bağlanmış əqdlər haqqında</t>
  </si>
  <si>
    <t xml:space="preserve">Əlaqədar şəxslərlə (hüquqi və fiziki şəxslər) bağlanmış əqdlərin ümumi məbləği </t>
  </si>
  <si>
    <t>Bankın məcmu kapitalına olan nisbəti</t>
  </si>
  <si>
    <t>Vaxtı keçmiş kreditlər haqqında məlumat</t>
  </si>
  <si>
    <t>Vaxtı keçmiş kreditlərin həcmi (AZN ekvivalenti)</t>
  </si>
  <si>
    <t>Kredit portfelində xüsusi çəkisi</t>
  </si>
  <si>
    <t>Qeyri-standart kreditlər haqqında məlumat</t>
  </si>
  <si>
    <t>Kateqoriya</t>
  </si>
  <si>
    <t>Risk dərəcəsi</t>
  </si>
  <si>
    <t>Məbləğ AZN</t>
  </si>
  <si>
    <t>Kredit portfelinə nisbəti</t>
  </si>
  <si>
    <t>Qeyri-qənaətbəxş aktivlər</t>
  </si>
  <si>
    <t>Təhlükəli aktivlər</t>
  </si>
  <si>
    <t>Ümidsiz aktivlər</t>
  </si>
  <si>
    <t>BALANSARXASI ÖHDƏLİKLƏR</t>
  </si>
  <si>
    <t>min AZN</t>
  </si>
  <si>
    <t>ÖHDƏLİKLƏR</t>
  </si>
  <si>
    <t>1. Qarantiyalar və bu qəbildən olan öhdəliklər</t>
  </si>
  <si>
    <r>
      <t>2. Kredit alətləri, c</t>
    </r>
    <r>
      <rPr>
        <i/>
        <sz val="10"/>
        <rFont val="Times New Roman"/>
        <family val="1"/>
      </rPr>
      <t>əmi</t>
    </r>
  </si>
  <si>
    <r>
      <t>3. Akkreditivlər, c</t>
    </r>
    <r>
      <rPr>
        <i/>
        <sz val="10"/>
        <rFont val="Times New Roman"/>
        <family val="1"/>
      </rPr>
      <t>əmi</t>
    </r>
  </si>
  <si>
    <r>
      <t>4. Forvard və fyuçers müqavilələri, c</t>
    </r>
    <r>
      <rPr>
        <i/>
        <sz val="10"/>
        <rFont val="Times New Roman"/>
        <family val="1"/>
      </rPr>
      <t>əmi</t>
    </r>
  </si>
  <si>
    <t>5. Digər balansarxası öhdəliklər</t>
  </si>
  <si>
    <t>KAPİTAL DƏYİŞİLMƏLƏRİ</t>
  </si>
  <si>
    <t>Balans maddələri</t>
  </si>
  <si>
    <t>Məbləğ</t>
  </si>
  <si>
    <t>1. Cari (hesabat) ilin yanvarın 1-nə olan kapital</t>
  </si>
  <si>
    <t>2. Cari ildə Milli Banka göndərilmiş dəqiqləşdirilmiş (dürüstləşdirilmiş) hesabatın aid olduğu kumulyativ (cəmləşdirilmiş) düzəlişlər</t>
  </si>
  <si>
    <t>3. Dəqiqləşdirilmiş  (dürüstləşdirilmiş)  kapital  (sətir 1 üstəgəl (çıx) sətir 2)</t>
  </si>
  <si>
    <t xml:space="preserve">4. Cari ilin xalis mənfəəti (zərəri) </t>
  </si>
  <si>
    <t>5. Cari ilin əvvəlindən səhmlərlə/paylarla xalis əməliyyatlar</t>
  </si>
  <si>
    <r>
      <t xml:space="preserve">6. </t>
    </r>
    <r>
      <rPr>
        <b/>
        <sz val="10"/>
        <rFont val="Times New Roman"/>
        <family val="1"/>
      </rPr>
      <t>(çıx)</t>
    </r>
    <r>
      <rPr>
        <sz val="10"/>
        <rFont val="Times New Roman"/>
        <family val="1"/>
      </rPr>
      <t xml:space="preserve"> Dividendlər</t>
    </r>
  </si>
  <si>
    <t>7. Cari ilin əvvəlindən ümumi ehtiyatlarda dəyişikliklər (üstəgəl və ya çıx)</t>
  </si>
  <si>
    <t>8. Ötən illərdəki səhvlər nəticəsində kumulyativ düzəlişlər</t>
  </si>
  <si>
    <t>9. Hesabat tarixinə olan kapital (sətir 3, üstəgəl (çıx) sətir 4, üstəgəl (çıx) sətir 5, çıx sətir 6, üstəgəl (çıx) sətir 7, üstəgəl (çıx) sətir 8)</t>
  </si>
  <si>
    <t>SƏHMDARLAR HAQQINDA MƏLUMAT</t>
  </si>
  <si>
    <t>Adi səhmlər</t>
  </si>
  <si>
    <t>Səhmdarlar</t>
  </si>
  <si>
    <t>Ümumi kapitalda payı (%)</t>
  </si>
  <si>
    <t>Qəribov Eldar Mahmud oğlu</t>
  </si>
  <si>
    <t>Cəfərova Zemfirə Mirzə qızı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</si>
  <si>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</si>
  <si>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</si>
  <si>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</si>
  <si>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</si>
  <si>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</si>
  <si>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</si>
  <si>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</si>
  <si>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</si>
  <si>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</si>
  <si>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</si>
  <si>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İmtiyazlı səhmlər</t>
  </si>
  <si>
    <t>Qasımov Cəlal Ələkbər</t>
  </si>
  <si>
    <t>OMNI QSC</t>
  </si>
  <si>
    <t>Canley Finance SA</t>
  </si>
  <si>
    <t>Ribel Finance S.A.</t>
  </si>
  <si>
    <t>Tsagkamilis Georgios</t>
  </si>
  <si>
    <t>Valyuta</t>
  </si>
  <si>
    <t>AMB məzənnəsi</t>
  </si>
  <si>
    <t>AVM</t>
  </si>
  <si>
    <t>CAD</t>
  </si>
  <si>
    <t>JPY</t>
  </si>
  <si>
    <t>RUB</t>
  </si>
  <si>
    <t>CHF</t>
  </si>
  <si>
    <t>GBP</t>
  </si>
  <si>
    <t>USD</t>
  </si>
  <si>
    <t>EUR</t>
  </si>
  <si>
    <t>SDV üzrə məcmu AVM</t>
  </si>
  <si>
    <t>Qapalı valyuta üzrə məcmu AVM</t>
  </si>
  <si>
    <t>(min manatla)</t>
  </si>
  <si>
    <t>Aktivlər</t>
  </si>
  <si>
    <t>sabit faizlə</t>
  </si>
  <si>
    <t>dəyişkən faizlə</t>
  </si>
  <si>
    <t>faizsiz</t>
  </si>
  <si>
    <t>Nağd vəsaitlər</t>
  </si>
  <si>
    <t>AMB-na olan tələblər</t>
  </si>
  <si>
    <t xml:space="preserve">“Nostro" hesabları </t>
  </si>
  <si>
    <t>Maliyyə müəssisələrinə kreditlər və depozitlər</t>
  </si>
  <si>
    <t>Müştərilərə verilən kreditlər</t>
  </si>
  <si>
    <t>Digər aktivlər</t>
  </si>
  <si>
    <t>Cəmi aktivlər</t>
  </si>
  <si>
    <t>Öhdəliklər və kapital</t>
  </si>
  <si>
    <t>Depozitlər (banklar və digər maliyyə müəssisələri istisna olmaqla), cəmi</t>
  </si>
  <si>
    <t>“Loro" hesabları (bankların müxbir hesabları)</t>
  </si>
  <si>
    <t>Bankların və digər maliyyə institutların depozitləri</t>
  </si>
  <si>
    <t>Maliyyə institutlarından cəlb olunmuş vəsaitlər</t>
  </si>
  <si>
    <t>Ödəmə müddətli imtiyazlı səhmlər daxil olmaqla, bank tərəfindən buraxılmış subordinasiyalı borc və sair bu qəbildən olan borc öhdəlikləri</t>
  </si>
  <si>
    <t xml:space="preserve">Digər passivlər </t>
  </si>
  <si>
    <t>Cəmi passivlər (öhdəliklər üstəgəl kapital)</t>
  </si>
  <si>
    <t>Hər bir dövr üçün maliyyə aktivlərinin (passivlərinin) xalis məbləği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</si>
</sst>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%"/>
    <numFmt numFmtId="165" formatCode="0.00_);\(0.00\)"/>
    <numFmt numFmtId="166" formatCode="_-* #,##0.0000_р_._-;\-* #,##0.000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b/>
      <i/>
      <sz val="13"/>
      <name val="Calibri"/>
      <family val="2"/>
      <charset val="204"/>
    </font>
    <font>
      <b/>
      <i/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i/>
      <sz val="12"/>
      <name val="Times New Roman"/>
      <family val="1"/>
      <charset val="204"/>
    </font>
    <font>
      <i/>
      <sz val="10"/>
      <name val="Times New Roman"/>
      <family val="1"/>
    </font>
    <font>
      <sz val="12"/>
      <name val="Times New Roman"/>
      <family val="1"/>
    </font>
    <font>
      <b/>
      <sz val="11"/>
      <color theme="0"/>
      <name val="Calibri"/>
      <family val="2"/>
      <charset val="204"/>
    </font>
    <font>
      <b/>
      <sz val="8"/>
      <color theme="0"/>
      <name val="Tahoma"/>
      <family val="2"/>
      <charset val="204"/>
    </font>
    <font>
      <i/>
      <sz val="10"/>
      <name val="Times New Roman"/>
      <family val="1"/>
      <charset val="162"/>
    </font>
    <font>
      <sz val="10"/>
      <name val="Arial Cyr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28" fillId="0" borderId="0"/>
    <xf numFmtId="0" fontId="1" fillId="0" borderId="0"/>
  </cellStyleXfs>
  <cellXfs count="157">
    <xf numFmtId="0" fontId="0" fillId="0" borderId="0" xfId="0"/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/>
    <xf numFmtId="0" fontId="4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/>
    <xf numFmtId="0" fontId="7" fillId="0" borderId="1" xfId="0" applyFont="1" applyFill="1" applyBorder="1" applyAlignment="1" applyProtection="1">
      <alignment horizontal="right"/>
    </xf>
    <xf numFmtId="0" fontId="8" fillId="0" borderId="1" xfId="0" applyFont="1" applyFill="1" applyBorder="1" applyAlignment="1" applyProtection="1">
      <alignment horizontal="right"/>
    </xf>
    <xf numFmtId="0" fontId="9" fillId="2" borderId="2" xfId="0" applyFont="1" applyFill="1" applyBorder="1" applyAlignment="1" applyProtection="1">
      <alignment horizontal="center" vertical="top" wrapText="1"/>
    </xf>
    <xf numFmtId="0" fontId="10" fillId="2" borderId="3" xfId="0" applyFont="1" applyFill="1" applyBorder="1" applyAlignment="1" applyProtection="1">
      <alignment horizontal="center" vertical="top" wrapText="1"/>
    </xf>
    <xf numFmtId="0" fontId="9" fillId="2" borderId="3" xfId="0" applyFont="1" applyFill="1" applyBorder="1" applyAlignment="1" applyProtection="1">
      <alignment horizontal="center" vertical="top" wrapText="1"/>
    </xf>
    <xf numFmtId="0" fontId="11" fillId="3" borderId="2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vertical="top" wrapText="1"/>
    </xf>
    <xf numFmtId="0" fontId="9" fillId="4" borderId="4" xfId="0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justify" vertical="top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2" fontId="13" fillId="4" borderId="6" xfId="0" applyNumberFormat="1" applyFont="1" applyFill="1" applyBorder="1" applyAlignment="1" applyProtection="1">
      <alignment horizontal="right" vertical="top" wrapText="1"/>
    </xf>
    <xf numFmtId="2" fontId="13" fillId="4" borderId="6" xfId="0" applyNumberFormat="1" applyFont="1" applyFill="1" applyBorder="1" applyAlignment="1" applyProtection="1">
      <alignment horizontal="right" vertical="top" wrapText="1"/>
      <protection locked="0"/>
    </xf>
    <xf numFmtId="2" fontId="13" fillId="4" borderId="4" xfId="0" applyNumberFormat="1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justify" vertical="top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  <xf numFmtId="2" fontId="13" fillId="4" borderId="6" xfId="0" applyNumberFormat="1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justify" vertical="top" wrapText="1"/>
    </xf>
    <xf numFmtId="49" fontId="11" fillId="3" borderId="4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horizontal="center" wrapText="1"/>
    </xf>
    <xf numFmtId="0" fontId="12" fillId="3" borderId="3" xfId="0" applyFont="1" applyFill="1" applyBorder="1" applyAlignment="1" applyProtection="1">
      <alignment horizontal="center" wrapText="1"/>
    </xf>
    <xf numFmtId="0" fontId="8" fillId="3" borderId="5" xfId="0" applyFont="1" applyFill="1" applyBorder="1" applyAlignment="1" applyProtection="1">
      <alignment horizontal="left" wrapText="1" indent="2"/>
    </xf>
    <xf numFmtId="0" fontId="8" fillId="3" borderId="5" xfId="0" applyFont="1" applyFill="1" applyBorder="1" applyAlignment="1" applyProtection="1">
      <alignment horizontal="left" wrapText="1" indent="3"/>
    </xf>
    <xf numFmtId="0" fontId="8" fillId="3" borderId="6" xfId="0" applyFont="1" applyFill="1" applyBorder="1" applyAlignment="1" applyProtection="1">
      <alignment horizontal="left" wrapText="1" indent="3"/>
    </xf>
    <xf numFmtId="0" fontId="8" fillId="3" borderId="6" xfId="0" applyFont="1" applyFill="1" applyBorder="1" applyAlignment="1" applyProtection="1">
      <alignment horizontal="left" wrapText="1" indent="2"/>
    </xf>
    <xf numFmtId="0" fontId="11" fillId="3" borderId="5" xfId="0" applyFont="1" applyFill="1" applyBorder="1" applyAlignment="1" applyProtection="1">
      <alignment horizontal="left" wrapText="1" indent="2"/>
    </xf>
    <xf numFmtId="0" fontId="8" fillId="3" borderId="5" xfId="0" applyFont="1" applyFill="1" applyBorder="1" applyAlignment="1" applyProtection="1">
      <alignment horizontal="left" vertical="top" wrapText="1" indent="3"/>
    </xf>
    <xf numFmtId="2" fontId="13" fillId="4" borderId="6" xfId="3" applyNumberFormat="1" applyFont="1" applyFill="1" applyBorder="1" applyAlignment="1" applyProtection="1">
      <alignment horizontal="right" vertical="top" wrapText="1"/>
      <protection locked="0"/>
    </xf>
    <xf numFmtId="0" fontId="15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49" fontId="4" fillId="0" borderId="0" xfId="0" applyNumberFormat="1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9" fillId="2" borderId="3" xfId="0" applyFont="1" applyFill="1" applyBorder="1" applyAlignment="1" applyProtection="1">
      <alignment horizontal="center" vertical="top" wrapText="1"/>
    </xf>
    <xf numFmtId="0" fontId="9" fillId="2" borderId="6" xfId="0" applyFont="1" applyFill="1" applyBorder="1" applyAlignment="1" applyProtection="1">
      <alignment horizontal="center" vertical="top" wrapText="1"/>
    </xf>
    <xf numFmtId="0" fontId="11" fillId="3" borderId="3" xfId="0" applyFont="1" applyFill="1" applyBorder="1" applyAlignment="1" applyProtection="1">
      <alignment horizontal="center" vertical="top" wrapText="1"/>
    </xf>
    <xf numFmtId="0" fontId="9" fillId="4" borderId="6" xfId="0" applyFont="1" applyFill="1" applyBorder="1" applyAlignment="1" applyProtection="1">
      <alignment horizontal="center" vertical="top" wrapText="1"/>
    </xf>
    <xf numFmtId="0" fontId="11" fillId="3" borderId="6" xfId="0" applyFont="1" applyFill="1" applyBorder="1" applyAlignment="1" applyProtection="1">
      <alignment horizontal="justify" vertical="top" wrapText="1"/>
    </xf>
    <xf numFmtId="0" fontId="11" fillId="3" borderId="6" xfId="0" applyFont="1" applyFill="1" applyBorder="1" applyAlignment="1" applyProtection="1">
      <alignment horizontal="center" vertical="center" wrapText="1"/>
    </xf>
    <xf numFmtId="4" fontId="13" fillId="4" borderId="6" xfId="1" applyNumberFormat="1" applyFont="1" applyFill="1" applyBorder="1" applyAlignment="1" applyProtection="1">
      <alignment horizontal="right" vertical="top" wrapText="1"/>
    </xf>
    <xf numFmtId="4" fontId="13" fillId="4" borderId="6" xfId="1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4" applyNumberFormat="1" applyFont="1" applyAlignment="1" applyProtection="1">
      <alignment wrapText="1"/>
    </xf>
    <xf numFmtId="0" fontId="8" fillId="0" borderId="0" xfId="4" applyNumberFormat="1" applyFont="1" applyAlignment="1" applyProtection="1">
      <alignment horizontal="center" wrapText="1"/>
    </xf>
    <xf numFmtId="0" fontId="17" fillId="0" borderId="0" xfId="4" applyNumberFormat="1" applyFont="1" applyAlignment="1" applyProtection="1">
      <alignment horizontal="center" wrapText="1"/>
    </xf>
    <xf numFmtId="0" fontId="5" fillId="0" borderId="0" xfId="4" applyNumberFormat="1" applyFont="1" applyAlignment="1" applyProtection="1">
      <alignment horizontal="center" wrapText="1"/>
    </xf>
    <xf numFmtId="0" fontId="16" fillId="0" borderId="0" xfId="4" applyNumberFormat="1" applyFont="1" applyAlignment="1" applyProtection="1">
      <alignment horizontal="center" wrapText="1"/>
    </xf>
    <xf numFmtId="0" fontId="7" fillId="0" borderId="1" xfId="4" applyNumberFormat="1" applyFont="1" applyBorder="1" applyAlignment="1" applyProtection="1">
      <alignment horizontal="right" wrapText="1"/>
    </xf>
    <xf numFmtId="0" fontId="9" fillId="2" borderId="6" xfId="4" applyNumberFormat="1" applyFont="1" applyFill="1" applyBorder="1" applyAlignment="1" applyProtection="1">
      <alignment horizontal="center" vertical="center" wrapText="1"/>
    </xf>
    <xf numFmtId="0" fontId="9" fillId="2" borderId="6" xfId="4" applyNumberFormat="1" applyFont="1" applyFill="1" applyBorder="1" applyAlignment="1" applyProtection="1">
      <alignment horizontal="center" vertical="center" wrapText="1"/>
    </xf>
    <xf numFmtId="0" fontId="8" fillId="3" borderId="0" xfId="4" applyNumberFormat="1" applyFont="1" applyFill="1" applyAlignment="1" applyProtection="1">
      <alignment wrapText="1"/>
    </xf>
    <xf numFmtId="49" fontId="11" fillId="3" borderId="6" xfId="4" applyNumberFormat="1" applyFont="1" applyFill="1" applyBorder="1" applyAlignment="1" applyProtection="1">
      <alignment vertical="center" wrapText="1"/>
    </xf>
    <xf numFmtId="0" fontId="11" fillId="3" borderId="6" xfId="4" applyNumberFormat="1" applyFont="1" applyFill="1" applyBorder="1" applyAlignment="1" applyProtection="1">
      <alignment horizontal="center" vertical="center" wrapText="1"/>
    </xf>
    <xf numFmtId="43" fontId="13" fillId="4" borderId="6" xfId="1" applyFont="1" applyFill="1" applyBorder="1" applyAlignment="1" applyProtection="1">
      <alignment vertical="center" wrapText="1"/>
    </xf>
    <xf numFmtId="164" fontId="13" fillId="4" borderId="6" xfId="2" applyNumberFormat="1" applyFont="1" applyFill="1" applyBorder="1" applyAlignment="1" applyProtection="1">
      <alignment vertical="center" wrapText="1"/>
    </xf>
    <xf numFmtId="0" fontId="8" fillId="3" borderId="0" xfId="4" applyNumberFormat="1" applyFont="1" applyFill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11" fillId="3" borderId="5" xfId="0" applyFont="1" applyFill="1" applyBorder="1" applyAlignment="1" applyProtection="1">
      <alignment horizontal="left" vertical="top" wrapText="1" indent="2"/>
    </xf>
    <xf numFmtId="0" fontId="11" fillId="3" borderId="4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left" vertical="top" wrapText="1" indent="3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right"/>
    </xf>
    <xf numFmtId="0" fontId="11" fillId="3" borderId="6" xfId="0" applyFont="1" applyFill="1" applyBorder="1" applyAlignment="1" applyProtection="1">
      <alignment horizontal="left" vertical="top" wrapText="1" indent="2"/>
    </xf>
    <xf numFmtId="0" fontId="8" fillId="0" borderId="0" xfId="0" applyFont="1" applyFill="1" applyBorder="1" applyProtection="1"/>
    <xf numFmtId="165" fontId="8" fillId="0" borderId="0" xfId="0" applyNumberFormat="1" applyFont="1" applyFill="1" applyProtection="1"/>
    <xf numFmtId="0" fontId="19" fillId="3" borderId="5" xfId="0" applyFont="1" applyFill="1" applyBorder="1" applyAlignment="1" applyProtection="1">
      <alignment horizontal="left" vertical="top" wrapText="1" indent="2"/>
    </xf>
    <xf numFmtId="0" fontId="19" fillId="3" borderId="4" xfId="0" applyFont="1" applyFill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left" vertical="top" wrapText="1" indent="3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 applyProtection="1">
      <alignment horizontal="left" vertical="top" wrapText="1" indent="3"/>
    </xf>
    <xf numFmtId="0" fontId="20" fillId="3" borderId="6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top" wrapText="1" indent="2"/>
    </xf>
    <xf numFmtId="0" fontId="11" fillId="0" borderId="0" xfId="0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 applyProtection="1">
      <alignment horizontal="right"/>
    </xf>
    <xf numFmtId="0" fontId="8" fillId="2" borderId="6" xfId="0" applyFont="1" applyFill="1" applyBorder="1" applyAlignment="1" applyProtection="1">
      <alignment horizontal="justify" vertical="top" wrapText="1"/>
    </xf>
    <xf numFmtId="0" fontId="12" fillId="2" borderId="6" xfId="0" applyFont="1" applyFill="1" applyBorder="1" applyAlignment="1" applyProtection="1">
      <alignment wrapText="1"/>
    </xf>
    <xf numFmtId="0" fontId="11" fillId="3" borderId="6" xfId="0" applyFont="1" applyFill="1" applyBorder="1" applyAlignment="1" applyProtection="1">
      <alignment horizontal="center" vertical="top" wrapText="1"/>
    </xf>
    <xf numFmtId="0" fontId="12" fillId="3" borderId="6" xfId="0" applyFont="1" applyFill="1" applyBorder="1" applyAlignment="1" applyProtection="1">
      <alignment horizontal="center" wrapText="1"/>
    </xf>
    <xf numFmtId="0" fontId="9" fillId="4" borderId="6" xfId="0" applyNumberFormat="1" applyFont="1" applyFill="1" applyBorder="1" applyAlignment="1" applyProtection="1">
      <alignment horizontal="right" vertical="top" wrapText="1"/>
    </xf>
    <xf numFmtId="0" fontId="5" fillId="0" borderId="8" xfId="0" applyFont="1" applyFill="1" applyBorder="1" applyAlignment="1" applyProtection="1">
      <alignment horizontal="center" wrapText="1"/>
    </xf>
    <xf numFmtId="0" fontId="6" fillId="0" borderId="8" xfId="0" applyFont="1" applyFill="1" applyBorder="1" applyAlignment="1" applyProtection="1">
      <alignment wrapText="1"/>
    </xf>
    <xf numFmtId="0" fontId="13" fillId="2" borderId="2" xfId="0" applyFont="1" applyFill="1" applyBorder="1" applyAlignment="1" applyProtection="1">
      <alignment horizontal="justify" vertical="top" wrapText="1"/>
    </xf>
    <xf numFmtId="0" fontId="10" fillId="2" borderId="3" xfId="0" applyFont="1" applyFill="1" applyBorder="1" applyAlignment="1" applyProtection="1">
      <alignment wrapText="1"/>
    </xf>
    <xf numFmtId="0" fontId="9" fillId="4" borderId="6" xfId="0" applyNumberFormat="1" applyFont="1" applyFill="1" applyBorder="1" applyAlignment="1" applyProtection="1">
      <alignment horizontal="right" vertical="center" wrapText="1"/>
    </xf>
    <xf numFmtId="2" fontId="13" fillId="4" borderId="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justify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43" fontId="13" fillId="4" borderId="6" xfId="1" applyFont="1" applyFill="1" applyBorder="1" applyAlignment="1" applyProtection="1">
      <alignment horizontal="right" vertical="top" wrapText="1"/>
    </xf>
    <xf numFmtId="10" fontId="13" fillId="4" borderId="6" xfId="2" applyNumberFormat="1" applyFont="1" applyFill="1" applyBorder="1" applyAlignment="1" applyProtection="1">
      <alignment horizontal="right" vertical="top" wrapText="1"/>
    </xf>
    <xf numFmtId="0" fontId="9" fillId="2" borderId="9" xfId="4" applyNumberFormat="1" applyFont="1" applyFill="1" applyBorder="1" applyAlignment="1" applyProtection="1">
      <alignment horizontal="center" vertical="center" wrapText="1"/>
    </xf>
    <xf numFmtId="0" fontId="9" fillId="2" borderId="10" xfId="4" applyNumberFormat="1" applyFont="1" applyFill="1" applyBorder="1" applyAlignment="1" applyProtection="1">
      <alignment horizontal="center" vertical="center" wrapText="1"/>
    </xf>
    <xf numFmtId="0" fontId="12" fillId="0" borderId="0" xfId="0" applyFont="1"/>
    <xf numFmtId="0" fontId="9" fillId="2" borderId="11" xfId="4" applyNumberFormat="1" applyFont="1" applyFill="1" applyBorder="1" applyAlignment="1" applyProtection="1">
      <alignment horizontal="center" vertical="center" wrapText="1"/>
    </xf>
    <xf numFmtId="0" fontId="9" fillId="2" borderId="4" xfId="4" applyNumberFormat="1" applyFont="1" applyFill="1" applyBorder="1" applyAlignment="1" applyProtection="1">
      <alignment horizontal="center" vertical="center" wrapText="1"/>
    </xf>
    <xf numFmtId="0" fontId="11" fillId="3" borderId="5" xfId="4" applyNumberFormat="1" applyFont="1" applyFill="1" applyBorder="1" applyAlignment="1" applyProtection="1">
      <alignment vertical="center" wrapText="1"/>
    </xf>
    <xf numFmtId="49" fontId="9" fillId="2" borderId="11" xfId="4" applyNumberFormat="1" applyFont="1" applyFill="1" applyBorder="1" applyAlignment="1" applyProtection="1">
      <alignment horizontal="center" vertical="center" wrapText="1"/>
    </xf>
    <xf numFmtId="49" fontId="9" fillId="2" borderId="1" xfId="4" applyNumberFormat="1" applyFont="1" applyFill="1" applyBorder="1" applyAlignment="1" applyProtection="1">
      <alignment horizontal="center" vertical="center" wrapText="1"/>
    </xf>
    <xf numFmtId="0" fontId="9" fillId="4" borderId="6" xfId="4" applyNumberFormat="1" applyFont="1" applyFill="1" applyBorder="1" applyAlignment="1" applyProtection="1">
      <alignment horizontal="center" vertical="center" wrapText="1"/>
    </xf>
    <xf numFmtId="43" fontId="8" fillId="3" borderId="6" xfId="1" applyFont="1" applyFill="1" applyBorder="1" applyAlignment="1" applyProtection="1">
      <alignment vertical="center" wrapText="1"/>
    </xf>
    <xf numFmtId="9" fontId="13" fillId="4" borderId="6" xfId="1" applyNumberFormat="1" applyFont="1" applyFill="1" applyBorder="1" applyAlignment="1" applyProtection="1">
      <alignment vertical="center" wrapText="1"/>
    </xf>
    <xf numFmtId="0" fontId="21" fillId="0" borderId="0" xfId="0" applyFont="1" applyFill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vertical="center"/>
    </xf>
    <xf numFmtId="0" fontId="23" fillId="0" borderId="1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/>
    <xf numFmtId="0" fontId="4" fillId="0" borderId="0" xfId="0" applyFont="1" applyFill="1" applyAlignment="1" applyProtection="1">
      <alignment horizontal="justify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49" fontId="9" fillId="2" borderId="6" xfId="4" applyNumberFormat="1" applyFont="1" applyFill="1" applyBorder="1" applyAlignment="1" applyProtection="1">
      <alignment horizontal="center" vertical="center" wrapText="1"/>
    </xf>
    <xf numFmtId="164" fontId="25" fillId="4" borderId="6" xfId="2" applyNumberFormat="1" applyFont="1" applyFill="1" applyBorder="1" applyAlignment="1" applyProtection="1">
      <alignment horizontal="center" vertical="center" wrapText="1"/>
    </xf>
    <xf numFmtId="164" fontId="13" fillId="4" borderId="6" xfId="2" applyNumberFormat="1" applyFont="1" applyFill="1" applyBorder="1" applyAlignment="1" applyProtection="1">
      <alignment horizontal="center" vertical="center" wrapText="1"/>
    </xf>
    <xf numFmtId="43" fontId="8" fillId="3" borderId="12" xfId="1" applyFont="1" applyFill="1" applyBorder="1" applyAlignment="1" applyProtection="1">
      <alignment vertical="center" wrapText="1"/>
    </xf>
    <xf numFmtId="164" fontId="13" fillId="4" borderId="12" xfId="2" applyNumberFormat="1" applyFont="1" applyFill="1" applyBorder="1" applyAlignment="1" applyProtection="1">
      <alignment vertical="center" wrapText="1"/>
    </xf>
    <xf numFmtId="0" fontId="0" fillId="0" borderId="2" xfId="0" applyBorder="1"/>
    <xf numFmtId="0" fontId="0" fillId="0" borderId="3" xfId="0" applyBorder="1"/>
    <xf numFmtId="49" fontId="9" fillId="2" borderId="5" xfId="4" applyNumberFormat="1" applyFont="1" applyFill="1" applyBorder="1" applyAlignment="1" applyProtection="1">
      <alignment horizontal="center" vertical="center" wrapText="1"/>
    </xf>
    <xf numFmtId="0" fontId="26" fillId="5" borderId="6" xfId="0" applyFont="1" applyFill="1" applyBorder="1" applyAlignment="1">
      <alignment horizontal="center" vertical="center" wrapText="1"/>
    </xf>
    <xf numFmtId="166" fontId="13" fillId="4" borderId="6" xfId="1" applyNumberFormat="1" applyFont="1" applyFill="1" applyBorder="1" applyAlignment="1" applyProtection="1">
      <alignment vertical="center" wrapText="1"/>
    </xf>
    <xf numFmtId="43" fontId="26" fillId="5" borderId="6" xfId="1" applyFont="1" applyFill="1" applyBorder="1" applyAlignment="1">
      <alignment horizontal="center" vertical="center" wrapText="1"/>
    </xf>
    <xf numFmtId="164" fontId="13" fillId="4" borderId="12" xfId="2" applyNumberFormat="1" applyFont="1" applyFill="1" applyBorder="1" applyAlignment="1" applyProtection="1">
      <alignment horizontal="center" vertical="center" wrapText="1"/>
    </xf>
    <xf numFmtId="0" fontId="4" fillId="6" borderId="0" xfId="0" applyFont="1" applyFill="1" applyAlignment="1" applyProtection="1">
      <alignment vertical="center"/>
    </xf>
    <xf numFmtId="43" fontId="4" fillId="0" borderId="0" xfId="1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1" fillId="6" borderId="0" xfId="5" applyFont="1" applyFill="1" applyAlignment="1" applyProtection="1">
      <alignment horizontal="center" vertical="center"/>
    </xf>
    <xf numFmtId="43" fontId="27" fillId="6" borderId="1" xfId="1" applyNumberFormat="1" applyFont="1" applyFill="1" applyBorder="1" applyAlignment="1" applyProtection="1">
      <alignment horizontal="right" vertical="center"/>
    </xf>
    <xf numFmtId="43" fontId="9" fillId="5" borderId="6" xfId="1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43" fontId="11" fillId="3" borderId="6" xfId="1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vertical="center"/>
    </xf>
    <xf numFmtId="0" fontId="15" fillId="0" borderId="0" xfId="5" applyFont="1" applyFill="1" applyBorder="1" applyAlignment="1" applyProtection="1">
      <alignment vertical="center" wrapText="1"/>
    </xf>
    <xf numFmtId="43" fontId="4" fillId="0" borderId="0" xfId="1" applyNumberFormat="1" applyFont="1" applyFill="1" applyBorder="1" applyAlignment="1" applyProtection="1">
      <alignment vertical="center"/>
    </xf>
    <xf numFmtId="0" fontId="21" fillId="6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43" fontId="8" fillId="3" borderId="6" xfId="1" applyFont="1" applyFill="1" applyBorder="1" applyAlignment="1" applyProtection="1">
      <alignment vertical="center"/>
    </xf>
    <xf numFmtId="43" fontId="13" fillId="4" borderId="6" xfId="1" applyFont="1" applyFill="1" applyBorder="1" applyAlignment="1" applyProtection="1">
      <alignment vertical="center"/>
    </xf>
    <xf numFmtId="43" fontId="11" fillId="3" borderId="6" xfId="1" applyFont="1" applyFill="1" applyBorder="1" applyAlignment="1" applyProtection="1">
      <alignment vertical="center"/>
    </xf>
    <xf numFmtId="43" fontId="8" fillId="5" borderId="6" xfId="1" applyFont="1" applyFill="1" applyBorder="1" applyAlignment="1" applyProtection="1">
      <alignment vertical="center" wrapText="1"/>
    </xf>
    <xf numFmtId="43" fontId="13" fillId="5" borderId="6" xfId="1" applyFont="1" applyFill="1" applyBorder="1" applyAlignment="1" applyProtection="1">
      <alignment vertical="center"/>
    </xf>
    <xf numFmtId="43" fontId="4" fillId="0" borderId="0" xfId="1" applyNumberFormat="1" applyFont="1" applyFill="1" applyBorder="1" applyAlignment="1" applyProtection="1">
      <alignment horizontal="right" vertical="center" wrapText="1"/>
    </xf>
  </cellXfs>
  <cellStyles count="8">
    <cellStyle name="Normal_Iqtisadi normativlar" xfId="6"/>
    <cellStyle name="Normal_PRUDENSIAL_1NNN_MMYY1-YENI-unprotected" xfId="5"/>
    <cellStyle name="Normal_Table 2-7 second edition" xfId="4"/>
    <cellStyle name="Обычный" xfId="0" builtinId="0"/>
    <cellStyle name="Обычный 2" xfId="7"/>
    <cellStyle name="Обычный_Лист1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20"/>
  <sheetViews>
    <sheetView showGridLines="0" tabSelected="1" topLeftCell="A67" zoomScaleNormal="100" zoomScaleSheetLayoutView="90" workbookViewId="0">
      <selection activeCell="C128" sqref="C128"/>
    </sheetView>
  </sheetViews>
  <sheetFormatPr defaultColWidth="8.85546875" defaultRowHeight="12.75" x14ac:dyDescent="0.2"/>
  <cols>
    <col min="1" max="1" width="52.42578125" style="3" customWidth="1"/>
    <col min="2" max="2" width="6.7109375" style="37" bestFit="1" customWidth="1"/>
    <col min="3" max="10" width="12.85546875" style="3" customWidth="1"/>
    <col min="11" max="16384" width="8.85546875" style="3"/>
  </cols>
  <sheetData>
    <row r="1" spans="1:4" ht="15" x14ac:dyDescent="0.25">
      <c r="A1" s="1"/>
      <c r="B1" s="1"/>
      <c r="C1" s="2"/>
      <c r="D1" s="2"/>
    </row>
    <row r="2" spans="1:4" ht="21.75" customHeight="1" x14ac:dyDescent="0.25">
      <c r="A2" s="4" t="s">
        <v>0</v>
      </c>
      <c r="B2" s="4"/>
      <c r="C2" s="5"/>
      <c r="D2" s="5"/>
    </row>
    <row r="3" spans="1:4" ht="21.75" customHeight="1" x14ac:dyDescent="0.25">
      <c r="A3" s="4" t="s">
        <v>1</v>
      </c>
      <c r="B3" s="4"/>
      <c r="C3" s="5"/>
      <c r="D3" s="5"/>
    </row>
    <row r="4" spans="1:4" ht="16.5" customHeight="1" x14ac:dyDescent="0.2">
      <c r="A4" s="6" t="s">
        <v>2</v>
      </c>
      <c r="B4" s="6"/>
      <c r="C4" s="7"/>
      <c r="D4" s="7"/>
    </row>
    <row r="5" spans="1:4" ht="46.5" customHeight="1" x14ac:dyDescent="0.2">
      <c r="A5" s="8" t="s">
        <v>3</v>
      </c>
      <c r="B5" s="9"/>
      <c r="C5" s="10" t="s">
        <v>4</v>
      </c>
      <c r="D5" s="10" t="s">
        <v>5</v>
      </c>
    </row>
    <row r="6" spans="1:4" ht="15" x14ac:dyDescent="0.2">
      <c r="A6" s="11">
        <v>1</v>
      </c>
      <c r="B6" s="12"/>
      <c r="C6" s="13">
        <v>2</v>
      </c>
      <c r="D6" s="13">
        <v>3</v>
      </c>
    </row>
    <row r="7" spans="1:4" ht="38.25" x14ac:dyDescent="0.2">
      <c r="A7" s="14" t="s">
        <v>6</v>
      </c>
      <c r="B7" s="15" t="s">
        <v>7</v>
      </c>
      <c r="C7" s="16">
        <v>40224.852190000005</v>
      </c>
      <c r="D7" s="16">
        <v>12228.599659999989</v>
      </c>
    </row>
    <row r="8" spans="1:4" x14ac:dyDescent="0.2">
      <c r="A8" s="14" t="s">
        <v>8</v>
      </c>
      <c r="B8" s="15" t="s">
        <v>9</v>
      </c>
      <c r="C8" s="17">
        <v>27996.252530000012</v>
      </c>
      <c r="D8" s="18">
        <v>0</v>
      </c>
    </row>
    <row r="9" spans="1:4" x14ac:dyDescent="0.2">
      <c r="A9" s="14" t="s">
        <v>10</v>
      </c>
      <c r="B9" s="15" t="s">
        <v>11</v>
      </c>
      <c r="C9" s="17">
        <v>12228.599659999989</v>
      </c>
      <c r="D9" s="17">
        <v>12228.599659999989</v>
      </c>
    </row>
    <row r="10" spans="1:4" x14ac:dyDescent="0.2">
      <c r="A10" s="14" t="s">
        <v>12</v>
      </c>
      <c r="B10" s="15" t="s">
        <v>13</v>
      </c>
      <c r="C10" s="17">
        <v>0</v>
      </c>
      <c r="D10" s="17">
        <v>0</v>
      </c>
    </row>
    <row r="11" spans="1:4" x14ac:dyDescent="0.2">
      <c r="A11" s="14" t="s">
        <v>14</v>
      </c>
      <c r="B11" s="15" t="s">
        <v>15</v>
      </c>
      <c r="C11" s="17">
        <v>0</v>
      </c>
      <c r="D11" s="17">
        <v>0</v>
      </c>
    </row>
    <row r="12" spans="1:4" x14ac:dyDescent="0.2">
      <c r="A12" s="14" t="s">
        <v>16</v>
      </c>
      <c r="B12" s="15" t="s">
        <v>17</v>
      </c>
      <c r="C12" s="16">
        <v>26206.505339999974</v>
      </c>
      <c r="D12" s="16">
        <v>6146.4240600000003</v>
      </c>
    </row>
    <row r="13" spans="1:4" x14ac:dyDescent="0.2">
      <c r="A13" s="14" t="s">
        <v>18</v>
      </c>
      <c r="B13" s="15" t="s">
        <v>19</v>
      </c>
      <c r="C13" s="17">
        <v>14598.851414379973</v>
      </c>
      <c r="D13" s="17">
        <v>433.22406000000046</v>
      </c>
    </row>
    <row r="14" spans="1:4" x14ac:dyDescent="0.2">
      <c r="A14" s="14" t="s">
        <v>20</v>
      </c>
      <c r="B14" s="15" t="s">
        <v>21</v>
      </c>
      <c r="C14" s="17">
        <v>11607.653925620001</v>
      </c>
      <c r="D14" s="17">
        <v>5713.2</v>
      </c>
    </row>
    <row r="15" spans="1:4" ht="25.5" x14ac:dyDescent="0.2">
      <c r="A15" s="14" t="s">
        <v>22</v>
      </c>
      <c r="B15" s="15" t="s">
        <v>23</v>
      </c>
      <c r="C15" s="16">
        <v>10293.441770000001</v>
      </c>
      <c r="D15" s="16">
        <v>10293.441770000001</v>
      </c>
    </row>
    <row r="16" spans="1:4" x14ac:dyDescent="0.2">
      <c r="A16" s="14" t="s">
        <v>24</v>
      </c>
      <c r="B16" s="15" t="s">
        <v>25</v>
      </c>
      <c r="C16" s="16">
        <v>252.91312999999997</v>
      </c>
      <c r="D16" s="16">
        <v>252.91312999999997</v>
      </c>
    </row>
    <row r="17" spans="1:4" x14ac:dyDescent="0.2">
      <c r="A17" s="14" t="s">
        <v>26</v>
      </c>
      <c r="B17" s="15" t="s">
        <v>27</v>
      </c>
      <c r="C17" s="16">
        <v>8349.9741000000013</v>
      </c>
      <c r="D17" s="16">
        <v>8349.9741000000013</v>
      </c>
    </row>
    <row r="18" spans="1:4" x14ac:dyDescent="0.2">
      <c r="A18" s="14" t="s">
        <v>28</v>
      </c>
      <c r="B18" s="15" t="s">
        <v>29</v>
      </c>
      <c r="C18" s="16">
        <v>1690.5545399999996</v>
      </c>
      <c r="D18" s="16">
        <v>1690.5545399999996</v>
      </c>
    </row>
    <row r="19" spans="1:4" x14ac:dyDescent="0.2">
      <c r="A19" s="14" t="s">
        <v>30</v>
      </c>
      <c r="B19" s="15" t="s">
        <v>31</v>
      </c>
      <c r="C19" s="16">
        <v>0</v>
      </c>
      <c r="D19" s="16">
        <v>0</v>
      </c>
    </row>
    <row r="20" spans="1:4" ht="25.5" x14ac:dyDescent="0.2">
      <c r="A20" s="14" t="s">
        <v>32</v>
      </c>
      <c r="B20" s="15" t="s">
        <v>33</v>
      </c>
      <c r="C20" s="16">
        <v>0</v>
      </c>
      <c r="D20" s="16">
        <v>0</v>
      </c>
    </row>
    <row r="21" spans="1:4" x14ac:dyDescent="0.2">
      <c r="A21" s="14" t="s">
        <v>34</v>
      </c>
      <c r="B21" s="15" t="s">
        <v>35</v>
      </c>
      <c r="C21" s="16">
        <v>0</v>
      </c>
      <c r="D21" s="16">
        <v>0</v>
      </c>
    </row>
    <row r="22" spans="1:4" x14ac:dyDescent="0.2">
      <c r="A22" s="19" t="s">
        <v>36</v>
      </c>
      <c r="B22" s="20" t="s">
        <v>37</v>
      </c>
      <c r="C22" s="16">
        <v>0</v>
      </c>
      <c r="D22" s="16">
        <v>0</v>
      </c>
    </row>
    <row r="23" spans="1:4" ht="25.5" x14ac:dyDescent="0.2">
      <c r="A23" s="19" t="s">
        <v>38</v>
      </c>
      <c r="B23" s="20" t="s">
        <v>39</v>
      </c>
      <c r="C23" s="16">
        <v>10401.144</v>
      </c>
      <c r="D23" s="16">
        <v>10401.144</v>
      </c>
    </row>
    <row r="24" spans="1:4" ht="25.5" x14ac:dyDescent="0.2">
      <c r="A24" s="19" t="s">
        <v>40</v>
      </c>
      <c r="B24" s="20" t="s">
        <v>41</v>
      </c>
      <c r="C24" s="16">
        <v>10401.144</v>
      </c>
      <c r="D24" s="16">
        <v>10401.144</v>
      </c>
    </row>
    <row r="25" spans="1:4" x14ac:dyDescent="0.2">
      <c r="A25" s="19" t="s">
        <v>24</v>
      </c>
      <c r="B25" s="20" t="s">
        <v>42</v>
      </c>
      <c r="C25" s="16">
        <v>8832.344000000001</v>
      </c>
      <c r="D25" s="16">
        <v>8832.344000000001</v>
      </c>
    </row>
    <row r="26" spans="1:4" x14ac:dyDescent="0.2">
      <c r="A26" s="19" t="s">
        <v>26</v>
      </c>
      <c r="B26" s="20" t="s">
        <v>43</v>
      </c>
      <c r="C26" s="16">
        <v>1568.8</v>
      </c>
      <c r="D26" s="16">
        <v>1568.8</v>
      </c>
    </row>
    <row r="27" spans="1:4" x14ac:dyDescent="0.2">
      <c r="A27" s="19" t="s">
        <v>28</v>
      </c>
      <c r="B27" s="20" t="s">
        <v>44</v>
      </c>
      <c r="C27" s="16">
        <v>0</v>
      </c>
      <c r="D27" s="16">
        <v>0</v>
      </c>
    </row>
    <row r="28" spans="1:4" x14ac:dyDescent="0.2">
      <c r="A28" s="19" t="s">
        <v>30</v>
      </c>
      <c r="B28" s="20" t="s">
        <v>45</v>
      </c>
      <c r="C28" s="16">
        <v>0</v>
      </c>
      <c r="D28" s="16">
        <v>0</v>
      </c>
    </row>
    <row r="29" spans="1:4" x14ac:dyDescent="0.2">
      <c r="A29" s="19" t="s">
        <v>46</v>
      </c>
      <c r="B29" s="20" t="s">
        <v>47</v>
      </c>
      <c r="C29" s="16">
        <v>0</v>
      </c>
      <c r="D29" s="16">
        <v>0</v>
      </c>
    </row>
    <row r="30" spans="1:4" x14ac:dyDescent="0.2">
      <c r="A30" s="19" t="s">
        <v>48</v>
      </c>
      <c r="B30" s="20" t="s">
        <v>49</v>
      </c>
      <c r="C30" s="16">
        <v>1400</v>
      </c>
      <c r="D30" s="16">
        <v>0</v>
      </c>
    </row>
    <row r="31" spans="1:4" x14ac:dyDescent="0.2">
      <c r="A31" s="19" t="s">
        <v>50</v>
      </c>
      <c r="B31" s="20" t="s">
        <v>51</v>
      </c>
      <c r="C31" s="16">
        <v>6999.2794699999995</v>
      </c>
      <c r="D31" s="16">
        <v>0</v>
      </c>
    </row>
    <row r="32" spans="1:4" ht="25.5" x14ac:dyDescent="0.2">
      <c r="A32" s="19" t="s">
        <v>52</v>
      </c>
      <c r="B32" s="20" t="s">
        <v>53</v>
      </c>
      <c r="C32" s="16">
        <v>0</v>
      </c>
      <c r="D32" s="16">
        <v>0</v>
      </c>
    </row>
    <row r="33" spans="1:4" x14ac:dyDescent="0.2">
      <c r="A33" s="19" t="s">
        <v>24</v>
      </c>
      <c r="B33" s="20" t="s">
        <v>54</v>
      </c>
      <c r="C33" s="16">
        <v>0</v>
      </c>
      <c r="D33" s="16">
        <v>0</v>
      </c>
    </row>
    <row r="34" spans="1:4" x14ac:dyDescent="0.2">
      <c r="A34" s="19" t="s">
        <v>26</v>
      </c>
      <c r="B34" s="20" t="s">
        <v>55</v>
      </c>
      <c r="C34" s="16">
        <v>0</v>
      </c>
      <c r="D34" s="16">
        <v>0</v>
      </c>
    </row>
    <row r="35" spans="1:4" x14ac:dyDescent="0.2">
      <c r="A35" s="19" t="s">
        <v>28</v>
      </c>
      <c r="B35" s="20" t="s">
        <v>56</v>
      </c>
      <c r="C35" s="16">
        <v>0</v>
      </c>
      <c r="D35" s="16">
        <v>0</v>
      </c>
    </row>
    <row r="36" spans="1:4" x14ac:dyDescent="0.2">
      <c r="A36" s="19" t="s">
        <v>30</v>
      </c>
      <c r="B36" s="20" t="s">
        <v>57</v>
      </c>
      <c r="C36" s="16">
        <v>0</v>
      </c>
      <c r="D36" s="16">
        <v>0</v>
      </c>
    </row>
    <row r="37" spans="1:4" ht="25.5" x14ac:dyDescent="0.2">
      <c r="A37" s="19" t="s">
        <v>58</v>
      </c>
      <c r="B37" s="20" t="s">
        <v>59</v>
      </c>
      <c r="C37" s="16">
        <v>0</v>
      </c>
      <c r="D37" s="16">
        <v>0</v>
      </c>
    </row>
    <row r="38" spans="1:4" x14ac:dyDescent="0.2">
      <c r="A38" s="14" t="s">
        <v>60</v>
      </c>
      <c r="B38" s="15" t="s">
        <v>61</v>
      </c>
      <c r="C38" s="16">
        <v>0</v>
      </c>
      <c r="D38" s="16">
        <v>0</v>
      </c>
    </row>
    <row r="39" spans="1:4" ht="25.5" x14ac:dyDescent="0.2">
      <c r="A39" s="14" t="s">
        <v>62</v>
      </c>
      <c r="B39" s="15" t="s">
        <v>63</v>
      </c>
      <c r="C39" s="16">
        <v>711136.26491000049</v>
      </c>
      <c r="D39" s="16">
        <v>241907.61105000001</v>
      </c>
    </row>
    <row r="40" spans="1:4" ht="25.5" x14ac:dyDescent="0.2">
      <c r="A40" s="14" t="s">
        <v>64</v>
      </c>
      <c r="B40" s="15" t="s">
        <v>65</v>
      </c>
      <c r="C40" s="16">
        <v>35846.270716638399</v>
      </c>
      <c r="D40" s="16">
        <v>13241.117425545533</v>
      </c>
    </row>
    <row r="41" spans="1:4" x14ac:dyDescent="0.2">
      <c r="A41" s="14" t="s">
        <v>66</v>
      </c>
      <c r="B41" s="15" t="s">
        <v>67</v>
      </c>
      <c r="C41" s="16">
        <v>675289.99419336207</v>
      </c>
      <c r="D41" s="16">
        <v>228666.49362445448</v>
      </c>
    </row>
    <row r="42" spans="1:4" ht="14.25" customHeight="1" x14ac:dyDescent="0.2">
      <c r="A42" s="14" t="s">
        <v>68</v>
      </c>
      <c r="B42" s="15" t="s">
        <v>69</v>
      </c>
      <c r="C42" s="16">
        <v>49018.627229999998</v>
      </c>
      <c r="D42" s="21" t="s">
        <v>70</v>
      </c>
    </row>
    <row r="43" spans="1:4" x14ac:dyDescent="0.2">
      <c r="A43" s="14" t="s">
        <v>71</v>
      </c>
      <c r="B43" s="15" t="s">
        <v>72</v>
      </c>
      <c r="C43" s="17">
        <v>43897.014620000002</v>
      </c>
      <c r="D43" s="21" t="s">
        <v>70</v>
      </c>
    </row>
    <row r="44" spans="1:4" x14ac:dyDescent="0.2">
      <c r="A44" s="14" t="s">
        <v>73</v>
      </c>
      <c r="B44" s="15" t="s">
        <v>74</v>
      </c>
      <c r="C44" s="17">
        <v>2242.1811400000001</v>
      </c>
      <c r="D44" s="21" t="s">
        <v>70</v>
      </c>
    </row>
    <row r="45" spans="1:4" x14ac:dyDescent="0.2">
      <c r="A45" s="14" t="s">
        <v>75</v>
      </c>
      <c r="B45" s="15" t="s">
        <v>76</v>
      </c>
      <c r="C45" s="17">
        <v>21907.901619999997</v>
      </c>
      <c r="D45" s="21" t="s">
        <v>70</v>
      </c>
    </row>
    <row r="46" spans="1:4" x14ac:dyDescent="0.2">
      <c r="A46" s="14" t="s">
        <v>77</v>
      </c>
      <c r="B46" s="15" t="s">
        <v>78</v>
      </c>
      <c r="C46" s="17">
        <v>19028.470149999997</v>
      </c>
      <c r="D46" s="21" t="s">
        <v>70</v>
      </c>
    </row>
    <row r="47" spans="1:4" x14ac:dyDescent="0.2">
      <c r="A47" s="14" t="s">
        <v>79</v>
      </c>
      <c r="B47" s="15" t="s">
        <v>80</v>
      </c>
      <c r="C47" s="16">
        <v>2689.5607500000001</v>
      </c>
      <c r="D47" s="21" t="s">
        <v>70</v>
      </c>
    </row>
    <row r="48" spans="1:4" ht="25.5" x14ac:dyDescent="0.2">
      <c r="A48" s="14" t="s">
        <v>81</v>
      </c>
      <c r="B48" s="15" t="s">
        <v>82</v>
      </c>
      <c r="C48" s="17">
        <v>2689.5607500000001</v>
      </c>
      <c r="D48" s="21" t="s">
        <v>70</v>
      </c>
    </row>
    <row r="49" spans="1:4" ht="25.5" x14ac:dyDescent="0.2">
      <c r="A49" s="19" t="s">
        <v>83</v>
      </c>
      <c r="B49" s="20" t="s">
        <v>84</v>
      </c>
      <c r="C49" s="17">
        <v>0</v>
      </c>
      <c r="D49" s="21" t="s">
        <v>70</v>
      </c>
    </row>
    <row r="50" spans="1:4" ht="25.5" x14ac:dyDescent="0.2">
      <c r="A50" s="19" t="s">
        <v>85</v>
      </c>
      <c r="B50" s="20" t="s">
        <v>86</v>
      </c>
      <c r="C50" s="16">
        <v>0</v>
      </c>
      <c r="D50" s="16">
        <v>0</v>
      </c>
    </row>
    <row r="51" spans="1:4" x14ac:dyDescent="0.2">
      <c r="A51" s="19" t="s">
        <v>87</v>
      </c>
      <c r="B51" s="20" t="s">
        <v>88</v>
      </c>
      <c r="C51" s="16">
        <v>0</v>
      </c>
      <c r="D51" s="16">
        <v>0</v>
      </c>
    </row>
    <row r="52" spans="1:4" x14ac:dyDescent="0.2">
      <c r="A52" s="19" t="s">
        <v>89</v>
      </c>
      <c r="B52" s="20" t="s">
        <v>90</v>
      </c>
      <c r="C52" s="16">
        <v>0</v>
      </c>
      <c r="D52" s="16">
        <v>0</v>
      </c>
    </row>
    <row r="53" spans="1:4" x14ac:dyDescent="0.2">
      <c r="A53" s="19" t="s">
        <v>91</v>
      </c>
      <c r="B53" s="20" t="s">
        <v>92</v>
      </c>
      <c r="C53" s="16">
        <v>0</v>
      </c>
      <c r="D53" s="16">
        <v>0</v>
      </c>
    </row>
    <row r="54" spans="1:4" ht="25.5" x14ac:dyDescent="0.2">
      <c r="A54" s="19" t="s">
        <v>93</v>
      </c>
      <c r="B54" s="20" t="s">
        <v>94</v>
      </c>
      <c r="C54" s="16">
        <v>400</v>
      </c>
      <c r="D54" s="16">
        <v>0</v>
      </c>
    </row>
    <row r="55" spans="1:4" x14ac:dyDescent="0.2">
      <c r="A55" s="19" t="s">
        <v>87</v>
      </c>
      <c r="B55" s="20" t="s">
        <v>95</v>
      </c>
      <c r="C55" s="16">
        <v>0</v>
      </c>
      <c r="D55" s="16">
        <v>0</v>
      </c>
    </row>
    <row r="56" spans="1:4" x14ac:dyDescent="0.2">
      <c r="A56" s="19" t="s">
        <v>89</v>
      </c>
      <c r="B56" s="20" t="s">
        <v>96</v>
      </c>
      <c r="C56" s="16">
        <v>400</v>
      </c>
      <c r="D56" s="16">
        <v>0</v>
      </c>
    </row>
    <row r="57" spans="1:4" x14ac:dyDescent="0.2">
      <c r="A57" s="19" t="s">
        <v>91</v>
      </c>
      <c r="B57" s="20" t="s">
        <v>97</v>
      </c>
      <c r="C57" s="16">
        <v>0</v>
      </c>
      <c r="D57" s="16">
        <v>0</v>
      </c>
    </row>
    <row r="58" spans="1:4" x14ac:dyDescent="0.2">
      <c r="A58" s="14" t="s">
        <v>98</v>
      </c>
      <c r="B58" s="15" t="s">
        <v>99</v>
      </c>
      <c r="C58" s="17">
        <v>3775.1992300000002</v>
      </c>
      <c r="D58" s="17">
        <v>0</v>
      </c>
    </row>
    <row r="59" spans="1:4" x14ac:dyDescent="0.2">
      <c r="A59" s="14" t="s">
        <v>100</v>
      </c>
      <c r="B59" s="15" t="s">
        <v>101</v>
      </c>
      <c r="C59" s="16">
        <v>17443.747492366816</v>
      </c>
      <c r="D59" s="16">
        <v>4573.2219183668021</v>
      </c>
    </row>
    <row r="60" spans="1:4" x14ac:dyDescent="0.2">
      <c r="A60" s="14" t="s">
        <v>102</v>
      </c>
      <c r="B60" s="15" t="s">
        <v>103</v>
      </c>
      <c r="C60" s="16">
        <v>122.94218561</v>
      </c>
      <c r="D60" s="16">
        <v>122.94218561</v>
      </c>
    </row>
    <row r="61" spans="1:4" x14ac:dyDescent="0.2">
      <c r="A61" s="22" t="s">
        <v>104</v>
      </c>
      <c r="B61" s="23" t="s">
        <v>105</v>
      </c>
      <c r="C61" s="16">
        <v>844019.40948011889</v>
      </c>
      <c r="D61" s="16">
        <v>272186.38284721127</v>
      </c>
    </row>
    <row r="62" spans="1:4" ht="39" customHeight="1" x14ac:dyDescent="0.2">
      <c r="A62" s="24" t="s">
        <v>106</v>
      </c>
      <c r="B62" s="24"/>
      <c r="C62" s="25"/>
      <c r="D62" s="25"/>
    </row>
    <row r="63" spans="1:4" ht="38.25" x14ac:dyDescent="0.25">
      <c r="A63" s="8" t="s">
        <v>107</v>
      </c>
      <c r="B63" s="26"/>
      <c r="C63" s="10" t="s">
        <v>4</v>
      </c>
      <c r="D63" s="10" t="s">
        <v>5</v>
      </c>
    </row>
    <row r="64" spans="1:4" ht="15" x14ac:dyDescent="0.25">
      <c r="A64" s="11">
        <v>1</v>
      </c>
      <c r="B64" s="27"/>
      <c r="C64" s="13">
        <v>2</v>
      </c>
      <c r="D64" s="13">
        <v>3</v>
      </c>
    </row>
    <row r="65" spans="1:4" ht="25.5" x14ac:dyDescent="0.2">
      <c r="A65" s="28" t="s">
        <v>108</v>
      </c>
      <c r="B65" s="15" t="s">
        <v>109</v>
      </c>
      <c r="C65" s="16">
        <v>475030.5989395206</v>
      </c>
      <c r="D65" s="16">
        <v>148220.052252808</v>
      </c>
    </row>
    <row r="66" spans="1:4" ht="25.5" x14ac:dyDescent="0.2">
      <c r="A66" s="29" t="s">
        <v>110</v>
      </c>
      <c r="B66" s="15" t="s">
        <v>111</v>
      </c>
      <c r="C66" s="16">
        <v>44310.753472807963</v>
      </c>
      <c r="D66" s="16">
        <v>7334.8127128079977</v>
      </c>
    </row>
    <row r="67" spans="1:4" x14ac:dyDescent="0.2">
      <c r="A67" s="29" t="s">
        <v>112</v>
      </c>
      <c r="B67" s="15" t="s">
        <v>113</v>
      </c>
      <c r="C67" s="17">
        <v>44310.753472807963</v>
      </c>
      <c r="D67" s="17">
        <v>7334.8127128079977</v>
      </c>
    </row>
    <row r="68" spans="1:4" x14ac:dyDescent="0.2">
      <c r="A68" s="29" t="s">
        <v>114</v>
      </c>
      <c r="B68" s="15" t="s">
        <v>115</v>
      </c>
      <c r="C68" s="17">
        <v>0</v>
      </c>
      <c r="D68" s="17">
        <v>0</v>
      </c>
    </row>
    <row r="69" spans="1:4" x14ac:dyDescent="0.2">
      <c r="A69" s="29" t="s">
        <v>116</v>
      </c>
      <c r="B69" s="15" t="s">
        <v>117</v>
      </c>
      <c r="C69" s="16">
        <v>29124.975919999983</v>
      </c>
      <c r="D69" s="16">
        <v>10333.664219999997</v>
      </c>
    </row>
    <row r="70" spans="1:4" x14ac:dyDescent="0.2">
      <c r="A70" s="29" t="s">
        <v>118</v>
      </c>
      <c r="B70" s="15" t="s">
        <v>119</v>
      </c>
      <c r="C70" s="17">
        <v>29124.975919999983</v>
      </c>
      <c r="D70" s="17">
        <v>10333.664219999997</v>
      </c>
    </row>
    <row r="71" spans="1:4" x14ac:dyDescent="0.2">
      <c r="A71" s="29" t="s">
        <v>120</v>
      </c>
      <c r="B71" s="15" t="s">
        <v>121</v>
      </c>
      <c r="C71" s="17">
        <v>0</v>
      </c>
      <c r="D71" s="17">
        <v>0</v>
      </c>
    </row>
    <row r="72" spans="1:4" x14ac:dyDescent="0.2">
      <c r="A72" s="29" t="s">
        <v>122</v>
      </c>
      <c r="B72" s="15" t="s">
        <v>123</v>
      </c>
      <c r="C72" s="17">
        <v>398458.24432671268</v>
      </c>
      <c r="D72" s="17">
        <v>130456.35532000002</v>
      </c>
    </row>
    <row r="73" spans="1:4" x14ac:dyDescent="0.2">
      <c r="A73" s="29" t="s">
        <v>124</v>
      </c>
      <c r="B73" s="15" t="s">
        <v>125</v>
      </c>
      <c r="C73" s="17">
        <v>3136.6252199999999</v>
      </c>
      <c r="D73" s="17">
        <v>95.22</v>
      </c>
    </row>
    <row r="74" spans="1:4" x14ac:dyDescent="0.2">
      <c r="A74" s="28" t="s">
        <v>126</v>
      </c>
      <c r="B74" s="15" t="s">
        <v>127</v>
      </c>
      <c r="C74" s="16">
        <v>0</v>
      </c>
      <c r="D74" s="16">
        <v>0</v>
      </c>
    </row>
    <row r="75" spans="1:4" x14ac:dyDescent="0.2">
      <c r="A75" s="29" t="s">
        <v>128</v>
      </c>
      <c r="B75" s="15" t="s">
        <v>129</v>
      </c>
      <c r="C75" s="17">
        <v>0</v>
      </c>
      <c r="D75" s="17">
        <v>0</v>
      </c>
    </row>
    <row r="76" spans="1:4" x14ac:dyDescent="0.2">
      <c r="A76" s="29" t="s">
        <v>130</v>
      </c>
      <c r="B76" s="15" t="s">
        <v>131</v>
      </c>
      <c r="C76" s="17">
        <v>0</v>
      </c>
      <c r="D76" s="17">
        <v>0</v>
      </c>
    </row>
    <row r="77" spans="1:4" x14ac:dyDescent="0.2">
      <c r="A77" s="29" t="s">
        <v>132</v>
      </c>
      <c r="B77" s="15" t="s">
        <v>133</v>
      </c>
      <c r="C77" s="17">
        <v>0</v>
      </c>
      <c r="D77" s="17">
        <v>0</v>
      </c>
    </row>
    <row r="78" spans="1:4" x14ac:dyDescent="0.2">
      <c r="A78" s="29" t="s">
        <v>134</v>
      </c>
      <c r="B78" s="15" t="s">
        <v>135</v>
      </c>
      <c r="C78" s="17">
        <v>0</v>
      </c>
      <c r="D78" s="17">
        <v>0</v>
      </c>
    </row>
    <row r="79" spans="1:4" x14ac:dyDescent="0.2">
      <c r="A79" s="28" t="s">
        <v>136</v>
      </c>
      <c r="B79" s="15" t="s">
        <v>137</v>
      </c>
      <c r="C79" s="16">
        <v>1103.95758</v>
      </c>
      <c r="D79" s="16">
        <v>1099.9314700000002</v>
      </c>
    </row>
    <row r="80" spans="1:4" x14ac:dyDescent="0.2">
      <c r="A80" s="29" t="s">
        <v>24</v>
      </c>
      <c r="B80" s="15" t="s">
        <v>138</v>
      </c>
      <c r="C80" s="17">
        <v>1089.9228599999999</v>
      </c>
      <c r="D80" s="17">
        <v>1089.9228600000001</v>
      </c>
    </row>
    <row r="81" spans="1:4" x14ac:dyDescent="0.2">
      <c r="A81" s="29" t="s">
        <v>26</v>
      </c>
      <c r="B81" s="15" t="s">
        <v>139</v>
      </c>
      <c r="C81" s="17">
        <v>0</v>
      </c>
      <c r="D81" s="17">
        <v>0</v>
      </c>
    </row>
    <row r="82" spans="1:4" x14ac:dyDescent="0.2">
      <c r="A82" s="29" t="s">
        <v>28</v>
      </c>
      <c r="B82" s="15" t="s">
        <v>140</v>
      </c>
      <c r="C82" s="17">
        <v>0</v>
      </c>
      <c r="D82" s="17">
        <v>0</v>
      </c>
    </row>
    <row r="83" spans="1:4" x14ac:dyDescent="0.2">
      <c r="A83" s="29" t="s">
        <v>30</v>
      </c>
      <c r="B83" s="15" t="s">
        <v>141</v>
      </c>
      <c r="C83" s="17">
        <v>14.03472</v>
      </c>
      <c r="D83" s="17">
        <v>10.008610000000001</v>
      </c>
    </row>
    <row r="84" spans="1:4" ht="25.5" x14ac:dyDescent="0.2">
      <c r="A84" s="28" t="s">
        <v>32</v>
      </c>
      <c r="B84" s="15" t="s">
        <v>142</v>
      </c>
      <c r="C84" s="16">
        <v>0</v>
      </c>
      <c r="D84" s="16">
        <v>0</v>
      </c>
    </row>
    <row r="85" spans="1:4" x14ac:dyDescent="0.2">
      <c r="A85" s="29" t="s">
        <v>143</v>
      </c>
      <c r="B85" s="15" t="s">
        <v>144</v>
      </c>
      <c r="C85" s="17">
        <v>0</v>
      </c>
      <c r="D85" s="17">
        <v>0</v>
      </c>
    </row>
    <row r="86" spans="1:4" x14ac:dyDescent="0.2">
      <c r="A86" s="29" t="s">
        <v>145</v>
      </c>
      <c r="B86" s="15" t="s">
        <v>146</v>
      </c>
      <c r="C86" s="17">
        <v>0</v>
      </c>
      <c r="D86" s="17">
        <v>0</v>
      </c>
    </row>
    <row r="87" spans="1:4" ht="25.5" x14ac:dyDescent="0.2">
      <c r="A87" s="28" t="s">
        <v>147</v>
      </c>
      <c r="B87" s="15" t="s">
        <v>148</v>
      </c>
      <c r="C87" s="16">
        <v>37464.378515635995</v>
      </c>
      <c r="D87" s="16">
        <v>7894.305935635999</v>
      </c>
    </row>
    <row r="88" spans="1:4" x14ac:dyDescent="0.2">
      <c r="A88" s="30" t="s">
        <v>149</v>
      </c>
      <c r="B88" s="20" t="s">
        <v>150</v>
      </c>
      <c r="C88" s="17">
        <v>784.4</v>
      </c>
      <c r="D88" s="17">
        <v>784.4</v>
      </c>
    </row>
    <row r="89" spans="1:4" x14ac:dyDescent="0.2">
      <c r="A89" s="30" t="s">
        <v>151</v>
      </c>
      <c r="B89" s="20" t="s">
        <v>152</v>
      </c>
      <c r="C89" s="17">
        <v>36679.978515635994</v>
      </c>
      <c r="D89" s="17">
        <v>7109.9059356359994</v>
      </c>
    </row>
    <row r="90" spans="1:4" x14ac:dyDescent="0.2">
      <c r="A90" s="31" t="s">
        <v>153</v>
      </c>
      <c r="B90" s="20" t="s">
        <v>154</v>
      </c>
      <c r="C90" s="16">
        <v>44796.129343792003</v>
      </c>
      <c r="D90" s="16">
        <v>44796.129343792003</v>
      </c>
    </row>
    <row r="91" spans="1:4" x14ac:dyDescent="0.2">
      <c r="A91" s="30" t="s">
        <v>143</v>
      </c>
      <c r="B91" s="20" t="s">
        <v>155</v>
      </c>
      <c r="C91" s="17">
        <v>0</v>
      </c>
      <c r="D91" s="17">
        <v>0</v>
      </c>
    </row>
    <row r="92" spans="1:4" x14ac:dyDescent="0.2">
      <c r="A92" s="30" t="s">
        <v>145</v>
      </c>
      <c r="B92" s="20" t="s">
        <v>156</v>
      </c>
      <c r="C92" s="17">
        <v>44796.129343792003</v>
      </c>
      <c r="D92" s="17">
        <v>44796.129343792003</v>
      </c>
    </row>
    <row r="93" spans="1:4" ht="25.5" x14ac:dyDescent="0.2">
      <c r="A93" s="31" t="s">
        <v>157</v>
      </c>
      <c r="B93" s="20" t="s">
        <v>158</v>
      </c>
      <c r="C93" s="16">
        <v>71765.56282105195</v>
      </c>
      <c r="D93" s="16">
        <v>34759.707781051999</v>
      </c>
    </row>
    <row r="94" spans="1:4" x14ac:dyDescent="0.2">
      <c r="A94" s="29" t="s">
        <v>159</v>
      </c>
      <c r="B94" s="15" t="s">
        <v>160</v>
      </c>
      <c r="C94" s="17">
        <v>42927.799510499957</v>
      </c>
      <c r="D94" s="17">
        <v>5921.9444705000005</v>
      </c>
    </row>
    <row r="95" spans="1:4" x14ac:dyDescent="0.2">
      <c r="A95" s="29" t="s">
        <v>161</v>
      </c>
      <c r="B95" s="15" t="s">
        <v>162</v>
      </c>
      <c r="C95" s="17">
        <v>28837.763310551996</v>
      </c>
      <c r="D95" s="17">
        <v>28837.763310551996</v>
      </c>
    </row>
    <row r="96" spans="1:4" ht="25.5" x14ac:dyDescent="0.2">
      <c r="A96" s="28" t="s">
        <v>163</v>
      </c>
      <c r="B96" s="15" t="s">
        <v>164</v>
      </c>
      <c r="C96" s="17">
        <v>0</v>
      </c>
      <c r="D96" s="17">
        <v>0</v>
      </c>
    </row>
    <row r="97" spans="1:4" x14ac:dyDescent="0.2">
      <c r="A97" s="28" t="s">
        <v>165</v>
      </c>
      <c r="B97" s="15" t="s">
        <v>166</v>
      </c>
      <c r="C97" s="17">
        <v>0</v>
      </c>
      <c r="D97" s="17">
        <v>0</v>
      </c>
    </row>
    <row r="98" spans="1:4" ht="38.25" x14ac:dyDescent="0.2">
      <c r="A98" s="28" t="s">
        <v>167</v>
      </c>
      <c r="B98" s="15" t="s">
        <v>168</v>
      </c>
      <c r="C98" s="17">
        <v>46376</v>
      </c>
      <c r="D98" s="17">
        <v>31376</v>
      </c>
    </row>
    <row r="99" spans="1:4" x14ac:dyDescent="0.2">
      <c r="A99" s="28" t="s">
        <v>169</v>
      </c>
      <c r="B99" s="15" t="s">
        <v>170</v>
      </c>
      <c r="C99" s="16">
        <v>36243.483840000001</v>
      </c>
      <c r="D99" s="16">
        <v>7947.5418299999974</v>
      </c>
    </row>
    <row r="100" spans="1:4" x14ac:dyDescent="0.2">
      <c r="A100" s="32" t="s">
        <v>171</v>
      </c>
      <c r="B100" s="23" t="s">
        <v>172</v>
      </c>
      <c r="C100" s="16">
        <v>712780.11104000045</v>
      </c>
      <c r="D100" s="16">
        <v>276093.66861328803</v>
      </c>
    </row>
    <row r="101" spans="1:4" ht="31.5" customHeight="1" x14ac:dyDescent="0.2">
      <c r="A101" s="6" t="s">
        <v>2</v>
      </c>
      <c r="B101" s="6"/>
      <c r="C101" s="7"/>
      <c r="D101" s="7"/>
    </row>
    <row r="102" spans="1:4" ht="38.25" x14ac:dyDescent="0.25">
      <c r="A102" s="8" t="s">
        <v>173</v>
      </c>
      <c r="B102" s="26"/>
      <c r="C102" s="10" t="s">
        <v>4</v>
      </c>
      <c r="D102" s="10" t="s">
        <v>5</v>
      </c>
    </row>
    <row r="103" spans="1:4" ht="15" x14ac:dyDescent="0.25">
      <c r="A103" s="11">
        <v>1</v>
      </c>
      <c r="B103" s="27"/>
      <c r="C103" s="13">
        <v>2</v>
      </c>
      <c r="D103" s="13">
        <v>3</v>
      </c>
    </row>
    <row r="104" spans="1:4" x14ac:dyDescent="0.2">
      <c r="A104" s="14" t="s">
        <v>174</v>
      </c>
      <c r="B104" s="15" t="s">
        <v>175</v>
      </c>
      <c r="C104" s="16">
        <v>124251.99950000003</v>
      </c>
      <c r="D104" s="16">
        <v>0</v>
      </c>
    </row>
    <row r="105" spans="1:4" x14ac:dyDescent="0.2">
      <c r="A105" s="14" t="s">
        <v>176</v>
      </c>
      <c r="B105" s="15" t="s">
        <v>177</v>
      </c>
      <c r="C105" s="17">
        <v>56565.120000000003</v>
      </c>
      <c r="D105" s="16">
        <v>0</v>
      </c>
    </row>
    <row r="106" spans="1:4" ht="25.5" x14ac:dyDescent="0.2">
      <c r="A106" s="14" t="s">
        <v>178</v>
      </c>
      <c r="B106" s="15" t="s">
        <v>179</v>
      </c>
      <c r="C106" s="17">
        <v>14000.111999999999</v>
      </c>
      <c r="D106" s="16">
        <v>0</v>
      </c>
    </row>
    <row r="107" spans="1:4" x14ac:dyDescent="0.2">
      <c r="A107" s="14" t="s">
        <v>180</v>
      </c>
      <c r="B107" s="15" t="s">
        <v>181</v>
      </c>
      <c r="C107" s="17">
        <v>483.77004999999997</v>
      </c>
      <c r="D107" s="16">
        <v>0</v>
      </c>
    </row>
    <row r="108" spans="1:4" x14ac:dyDescent="0.2">
      <c r="A108" s="14" t="s">
        <v>182</v>
      </c>
      <c r="B108" s="15" t="s">
        <v>183</v>
      </c>
      <c r="C108" s="16">
        <v>53202.997450000017</v>
      </c>
      <c r="D108" s="16">
        <v>0</v>
      </c>
    </row>
    <row r="109" spans="1:4" x14ac:dyDescent="0.2">
      <c r="A109" s="14" t="s">
        <v>184</v>
      </c>
      <c r="B109" s="15" t="s">
        <v>185</v>
      </c>
      <c r="C109" s="17">
        <v>0</v>
      </c>
      <c r="D109" s="16">
        <v>0</v>
      </c>
    </row>
    <row r="110" spans="1:4" x14ac:dyDescent="0.2">
      <c r="A110" s="14" t="s">
        <v>186</v>
      </c>
      <c r="B110" s="15" t="s">
        <v>187</v>
      </c>
      <c r="C110" s="17">
        <v>14217.73162</v>
      </c>
      <c r="D110" s="16">
        <v>0</v>
      </c>
    </row>
    <row r="111" spans="1:4" x14ac:dyDescent="0.2">
      <c r="A111" s="14" t="s">
        <v>188</v>
      </c>
      <c r="B111" s="15" t="s">
        <v>189</v>
      </c>
      <c r="C111" s="16">
        <v>38985.265830000018</v>
      </c>
      <c r="D111" s="16">
        <v>0</v>
      </c>
    </row>
    <row r="112" spans="1:4" ht="25.5" x14ac:dyDescent="0.2">
      <c r="A112" s="33" t="s">
        <v>190</v>
      </c>
      <c r="B112" s="15" t="s">
        <v>191</v>
      </c>
      <c r="C112" s="17">
        <v>0</v>
      </c>
      <c r="D112" s="16">
        <v>0</v>
      </c>
    </row>
    <row r="113" spans="1:6" x14ac:dyDescent="0.2">
      <c r="A113" s="14" t="s">
        <v>192</v>
      </c>
      <c r="B113" s="15" t="s">
        <v>193</v>
      </c>
      <c r="C113" s="16">
        <v>6987.2989401184122</v>
      </c>
      <c r="D113" s="16">
        <v>0</v>
      </c>
    </row>
    <row r="114" spans="1:6" x14ac:dyDescent="0.2">
      <c r="A114" s="14" t="s">
        <v>194</v>
      </c>
      <c r="B114" s="15" t="s">
        <v>195</v>
      </c>
      <c r="C114" s="17">
        <v>0</v>
      </c>
      <c r="D114" s="16">
        <v>0</v>
      </c>
    </row>
    <row r="115" spans="1:6" ht="25.5" x14ac:dyDescent="0.2">
      <c r="A115" s="14" t="s">
        <v>196</v>
      </c>
      <c r="B115" s="15" t="s">
        <v>197</v>
      </c>
      <c r="C115" s="16">
        <v>6776.8448149097221</v>
      </c>
      <c r="D115" s="16">
        <v>0</v>
      </c>
    </row>
    <row r="116" spans="1:6" ht="25.5" x14ac:dyDescent="0.2">
      <c r="A116" s="14" t="s">
        <v>198</v>
      </c>
      <c r="B116" s="15" t="s">
        <v>199</v>
      </c>
      <c r="C116" s="16">
        <v>210.4541252086905</v>
      </c>
      <c r="D116" s="16">
        <v>0</v>
      </c>
    </row>
    <row r="117" spans="1:6" x14ac:dyDescent="0.2">
      <c r="A117" s="14" t="s">
        <v>200</v>
      </c>
      <c r="B117" s="15" t="s">
        <v>201</v>
      </c>
      <c r="C117" s="34">
        <v>0</v>
      </c>
      <c r="D117" s="16">
        <v>0</v>
      </c>
    </row>
    <row r="118" spans="1:6" x14ac:dyDescent="0.2">
      <c r="A118" s="22" t="s">
        <v>202</v>
      </c>
      <c r="B118" s="23" t="s">
        <v>203</v>
      </c>
      <c r="C118" s="16">
        <v>131239.29844011844</v>
      </c>
      <c r="D118" s="16">
        <v>0</v>
      </c>
    </row>
    <row r="119" spans="1:6" x14ac:dyDescent="0.2">
      <c r="A119" s="22" t="s">
        <v>204</v>
      </c>
      <c r="B119" s="23" t="s">
        <v>205</v>
      </c>
      <c r="C119" s="16">
        <v>844019.40948011889</v>
      </c>
      <c r="D119" s="16">
        <v>276093.66861328803</v>
      </c>
    </row>
    <row r="120" spans="1:6" ht="15" x14ac:dyDescent="0.25">
      <c r="A120" s="35"/>
      <c r="B120" s="36"/>
      <c r="C120" s="36"/>
      <c r="D120" s="36"/>
      <c r="E120" s="36"/>
      <c r="F120" s="36"/>
    </row>
  </sheetData>
  <mergeCells count="13">
    <mergeCell ref="A120:F120"/>
    <mergeCell ref="A62:D62"/>
    <mergeCell ref="A63:B63"/>
    <mergeCell ref="A64:B64"/>
    <mergeCell ref="A101:D101"/>
    <mergeCell ref="A102:B102"/>
    <mergeCell ref="A103:B103"/>
    <mergeCell ref="A1:D1"/>
    <mergeCell ref="A2:D2"/>
    <mergeCell ref="A3:D3"/>
    <mergeCell ref="A4:D4"/>
    <mergeCell ref="A5:B5"/>
    <mergeCell ref="A6:B6"/>
  </mergeCells>
  <pageMargins left="0.7" right="0.7" top="0.75" bottom="0.75" header="0.3" footer="0.3"/>
  <pageSetup paperSize="9" scale="37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C12"/>
  <sheetViews>
    <sheetView showGridLines="0" workbookViewId="0">
      <selection activeCell="C128" sqref="C128"/>
    </sheetView>
  </sheetViews>
  <sheetFormatPr defaultRowHeight="15" x14ac:dyDescent="0.25"/>
  <cols>
    <col min="1" max="1" width="35.42578125" customWidth="1"/>
    <col min="2" max="2" width="9.5703125" customWidth="1"/>
    <col min="3" max="3" width="10.140625" customWidth="1"/>
    <col min="4" max="4" width="9.5703125" bestFit="1" customWidth="1"/>
    <col min="5" max="5" width="7.140625" bestFit="1" customWidth="1"/>
  </cols>
  <sheetData>
    <row r="3" spans="1:3" ht="29.25" customHeight="1" x14ac:dyDescent="0.25">
      <c r="A3" s="134" t="s">
        <v>332</v>
      </c>
      <c r="B3" s="134" t="s">
        <v>333</v>
      </c>
      <c r="C3" s="134" t="s">
        <v>334</v>
      </c>
    </row>
    <row r="4" spans="1:3" x14ac:dyDescent="0.25">
      <c r="A4" s="114" t="s">
        <v>335</v>
      </c>
      <c r="B4" s="135">
        <v>0.67369999999999997</v>
      </c>
      <c r="C4" s="128">
        <v>3.0046807825362377E-6</v>
      </c>
    </row>
    <row r="5" spans="1:3" x14ac:dyDescent="0.25">
      <c r="A5" s="114" t="s">
        <v>336</v>
      </c>
      <c r="B5" s="135">
        <v>6.4999999999999997E-3</v>
      </c>
      <c r="C5" s="128">
        <v>0</v>
      </c>
    </row>
    <row r="6" spans="1:3" x14ac:dyDescent="0.25">
      <c r="A6" s="114" t="s">
        <v>337</v>
      </c>
      <c r="B6" s="135">
        <v>1.3299999999999999E-2</v>
      </c>
      <c r="C6" s="128">
        <v>1.1247807212623499E-3</v>
      </c>
    </row>
    <row r="7" spans="1:3" x14ac:dyDescent="0.25">
      <c r="A7" s="114" t="s">
        <v>338</v>
      </c>
      <c r="B7" s="135">
        <v>0.79159999999999997</v>
      </c>
      <c r="C7" s="128">
        <v>6.9999999999999999E-4</v>
      </c>
    </row>
    <row r="8" spans="1:3" x14ac:dyDescent="0.25">
      <c r="A8" s="114" t="s">
        <v>339</v>
      </c>
      <c r="B8" s="135">
        <v>1.2173</v>
      </c>
      <c r="C8" s="128">
        <v>-5.9999999999999995E-4</v>
      </c>
    </row>
    <row r="9" spans="1:3" x14ac:dyDescent="0.25">
      <c r="A9" s="114" t="s">
        <v>340</v>
      </c>
      <c r="B9" s="135">
        <v>0.78439999999999999</v>
      </c>
      <c r="C9" s="128">
        <v>-1.78E-2</v>
      </c>
    </row>
    <row r="10" spans="1:3" x14ac:dyDescent="0.25">
      <c r="A10" s="114" t="s">
        <v>341</v>
      </c>
      <c r="B10" s="135">
        <v>0.95220000000000005</v>
      </c>
      <c r="C10" s="128">
        <v>-2.4799999999999999E-2</v>
      </c>
    </row>
    <row r="11" spans="1:3" x14ac:dyDescent="0.25">
      <c r="A11" s="136" t="s">
        <v>342</v>
      </c>
      <c r="B11" s="65"/>
      <c r="C11" s="128">
        <v>4.3200000000000002E-2</v>
      </c>
    </row>
    <row r="12" spans="1:3" x14ac:dyDescent="0.25">
      <c r="A12" s="136" t="s">
        <v>343</v>
      </c>
      <c r="B12" s="65"/>
      <c r="C12" s="137">
        <v>1E-4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6"/>
  <sheetViews>
    <sheetView showGridLines="0" workbookViewId="0">
      <selection activeCell="C128" sqref="C128"/>
    </sheetView>
  </sheetViews>
  <sheetFormatPr defaultRowHeight="12.75" x14ac:dyDescent="0.25"/>
  <cols>
    <col min="1" max="1" width="45" style="140" customWidth="1"/>
    <col min="2" max="2" width="14.140625" style="139" customWidth="1"/>
    <col min="3" max="3" width="12.85546875" style="139" bestFit="1" customWidth="1"/>
    <col min="4" max="4" width="13" style="139" customWidth="1"/>
    <col min="5" max="215" width="9.140625" style="140"/>
    <col min="216" max="216" width="45" style="140" customWidth="1"/>
    <col min="217" max="217" width="7.7109375" style="140" bestFit="1" customWidth="1"/>
    <col min="218" max="257" width="13.28515625" style="140" customWidth="1"/>
    <col min="258" max="258" width="10.85546875" style="140" bestFit="1" customWidth="1"/>
    <col min="259" max="259" width="12.7109375" style="140" bestFit="1" customWidth="1"/>
    <col min="260" max="260" width="13" style="140" customWidth="1"/>
    <col min="261" max="471" width="9.140625" style="140"/>
    <col min="472" max="472" width="45" style="140" customWidth="1"/>
    <col min="473" max="473" width="7.7109375" style="140" bestFit="1" customWidth="1"/>
    <col min="474" max="513" width="13.28515625" style="140" customWidth="1"/>
    <col min="514" max="514" width="10.85546875" style="140" bestFit="1" customWidth="1"/>
    <col min="515" max="515" width="12.7109375" style="140" bestFit="1" customWidth="1"/>
    <col min="516" max="516" width="13" style="140" customWidth="1"/>
    <col min="517" max="727" width="9.140625" style="140"/>
    <col min="728" max="728" width="45" style="140" customWidth="1"/>
    <col min="729" max="729" width="7.7109375" style="140" bestFit="1" customWidth="1"/>
    <col min="730" max="769" width="13.28515625" style="140" customWidth="1"/>
    <col min="770" max="770" width="10.85546875" style="140" bestFit="1" customWidth="1"/>
    <col min="771" max="771" width="12.7109375" style="140" bestFit="1" customWidth="1"/>
    <col min="772" max="772" width="13" style="140" customWidth="1"/>
    <col min="773" max="983" width="9.140625" style="140"/>
    <col min="984" max="984" width="45" style="140" customWidth="1"/>
    <col min="985" max="985" width="7.7109375" style="140" bestFit="1" customWidth="1"/>
    <col min="986" max="1025" width="13.28515625" style="140" customWidth="1"/>
    <col min="1026" max="1026" width="10.85546875" style="140" bestFit="1" customWidth="1"/>
    <col min="1027" max="1027" width="12.7109375" style="140" bestFit="1" customWidth="1"/>
    <col min="1028" max="1028" width="13" style="140" customWidth="1"/>
    <col min="1029" max="1239" width="9.140625" style="140"/>
    <col min="1240" max="1240" width="45" style="140" customWidth="1"/>
    <col min="1241" max="1241" width="7.7109375" style="140" bestFit="1" customWidth="1"/>
    <col min="1242" max="1281" width="13.28515625" style="140" customWidth="1"/>
    <col min="1282" max="1282" width="10.85546875" style="140" bestFit="1" customWidth="1"/>
    <col min="1283" max="1283" width="12.7109375" style="140" bestFit="1" customWidth="1"/>
    <col min="1284" max="1284" width="13" style="140" customWidth="1"/>
    <col min="1285" max="1495" width="9.140625" style="140"/>
    <col min="1496" max="1496" width="45" style="140" customWidth="1"/>
    <col min="1497" max="1497" width="7.7109375" style="140" bestFit="1" customWidth="1"/>
    <col min="1498" max="1537" width="13.28515625" style="140" customWidth="1"/>
    <col min="1538" max="1538" width="10.85546875" style="140" bestFit="1" customWidth="1"/>
    <col min="1539" max="1539" width="12.7109375" style="140" bestFit="1" customWidth="1"/>
    <col min="1540" max="1540" width="13" style="140" customWidth="1"/>
    <col min="1541" max="1751" width="9.140625" style="140"/>
    <col min="1752" max="1752" width="45" style="140" customWidth="1"/>
    <col min="1753" max="1753" width="7.7109375" style="140" bestFit="1" customWidth="1"/>
    <col min="1754" max="1793" width="13.28515625" style="140" customWidth="1"/>
    <col min="1794" max="1794" width="10.85546875" style="140" bestFit="1" customWidth="1"/>
    <col min="1795" max="1795" width="12.7109375" style="140" bestFit="1" customWidth="1"/>
    <col min="1796" max="1796" width="13" style="140" customWidth="1"/>
    <col min="1797" max="2007" width="9.140625" style="140"/>
    <col min="2008" max="2008" width="45" style="140" customWidth="1"/>
    <col min="2009" max="2009" width="7.7109375" style="140" bestFit="1" customWidth="1"/>
    <col min="2010" max="2049" width="13.28515625" style="140" customWidth="1"/>
    <col min="2050" max="2050" width="10.85546875" style="140" bestFit="1" customWidth="1"/>
    <col min="2051" max="2051" width="12.7109375" style="140" bestFit="1" customWidth="1"/>
    <col min="2052" max="2052" width="13" style="140" customWidth="1"/>
    <col min="2053" max="2263" width="9.140625" style="140"/>
    <col min="2264" max="2264" width="45" style="140" customWidth="1"/>
    <col min="2265" max="2265" width="7.7109375" style="140" bestFit="1" customWidth="1"/>
    <col min="2266" max="2305" width="13.28515625" style="140" customWidth="1"/>
    <col min="2306" max="2306" width="10.85546875" style="140" bestFit="1" customWidth="1"/>
    <col min="2307" max="2307" width="12.7109375" style="140" bestFit="1" customWidth="1"/>
    <col min="2308" max="2308" width="13" style="140" customWidth="1"/>
    <col min="2309" max="2519" width="9.140625" style="140"/>
    <col min="2520" max="2520" width="45" style="140" customWidth="1"/>
    <col min="2521" max="2521" width="7.7109375" style="140" bestFit="1" customWidth="1"/>
    <col min="2522" max="2561" width="13.28515625" style="140" customWidth="1"/>
    <col min="2562" max="2562" width="10.85546875" style="140" bestFit="1" customWidth="1"/>
    <col min="2563" max="2563" width="12.7109375" style="140" bestFit="1" customWidth="1"/>
    <col min="2564" max="2564" width="13" style="140" customWidth="1"/>
    <col min="2565" max="2775" width="9.140625" style="140"/>
    <col min="2776" max="2776" width="45" style="140" customWidth="1"/>
    <col min="2777" max="2777" width="7.7109375" style="140" bestFit="1" customWidth="1"/>
    <col min="2778" max="2817" width="13.28515625" style="140" customWidth="1"/>
    <col min="2818" max="2818" width="10.85546875" style="140" bestFit="1" customWidth="1"/>
    <col min="2819" max="2819" width="12.7109375" style="140" bestFit="1" customWidth="1"/>
    <col min="2820" max="2820" width="13" style="140" customWidth="1"/>
    <col min="2821" max="3031" width="9.140625" style="140"/>
    <col min="3032" max="3032" width="45" style="140" customWidth="1"/>
    <col min="3033" max="3033" width="7.7109375" style="140" bestFit="1" customWidth="1"/>
    <col min="3034" max="3073" width="13.28515625" style="140" customWidth="1"/>
    <col min="3074" max="3074" width="10.85546875" style="140" bestFit="1" customWidth="1"/>
    <col min="3075" max="3075" width="12.7109375" style="140" bestFit="1" customWidth="1"/>
    <col min="3076" max="3076" width="13" style="140" customWidth="1"/>
    <col min="3077" max="3287" width="9.140625" style="140"/>
    <col min="3288" max="3288" width="45" style="140" customWidth="1"/>
    <col min="3289" max="3289" width="7.7109375" style="140" bestFit="1" customWidth="1"/>
    <col min="3290" max="3329" width="13.28515625" style="140" customWidth="1"/>
    <col min="3330" max="3330" width="10.85546875" style="140" bestFit="1" customWidth="1"/>
    <col min="3331" max="3331" width="12.7109375" style="140" bestFit="1" customWidth="1"/>
    <col min="3332" max="3332" width="13" style="140" customWidth="1"/>
    <col min="3333" max="3543" width="9.140625" style="140"/>
    <col min="3544" max="3544" width="45" style="140" customWidth="1"/>
    <col min="3545" max="3545" width="7.7109375" style="140" bestFit="1" customWidth="1"/>
    <col min="3546" max="3585" width="13.28515625" style="140" customWidth="1"/>
    <col min="3586" max="3586" width="10.85546875" style="140" bestFit="1" customWidth="1"/>
    <col min="3587" max="3587" width="12.7109375" style="140" bestFit="1" customWidth="1"/>
    <col min="3588" max="3588" width="13" style="140" customWidth="1"/>
    <col min="3589" max="3799" width="9.140625" style="140"/>
    <col min="3800" max="3800" width="45" style="140" customWidth="1"/>
    <col min="3801" max="3801" width="7.7109375" style="140" bestFit="1" customWidth="1"/>
    <col min="3802" max="3841" width="13.28515625" style="140" customWidth="1"/>
    <col min="3842" max="3842" width="10.85546875" style="140" bestFit="1" customWidth="1"/>
    <col min="3843" max="3843" width="12.7109375" style="140" bestFit="1" customWidth="1"/>
    <col min="3844" max="3844" width="13" style="140" customWidth="1"/>
    <col min="3845" max="4055" width="9.140625" style="140"/>
    <col min="4056" max="4056" width="45" style="140" customWidth="1"/>
    <col min="4057" max="4057" width="7.7109375" style="140" bestFit="1" customWidth="1"/>
    <col min="4058" max="4097" width="13.28515625" style="140" customWidth="1"/>
    <col min="4098" max="4098" width="10.85546875" style="140" bestFit="1" customWidth="1"/>
    <col min="4099" max="4099" width="12.7109375" style="140" bestFit="1" customWidth="1"/>
    <col min="4100" max="4100" width="13" style="140" customWidth="1"/>
    <col min="4101" max="4311" width="9.140625" style="140"/>
    <col min="4312" max="4312" width="45" style="140" customWidth="1"/>
    <col min="4313" max="4313" width="7.7109375" style="140" bestFit="1" customWidth="1"/>
    <col min="4314" max="4353" width="13.28515625" style="140" customWidth="1"/>
    <col min="4354" max="4354" width="10.85546875" style="140" bestFit="1" customWidth="1"/>
    <col min="4355" max="4355" width="12.7109375" style="140" bestFit="1" customWidth="1"/>
    <col min="4356" max="4356" width="13" style="140" customWidth="1"/>
    <col min="4357" max="4567" width="9.140625" style="140"/>
    <col min="4568" max="4568" width="45" style="140" customWidth="1"/>
    <col min="4569" max="4569" width="7.7109375" style="140" bestFit="1" customWidth="1"/>
    <col min="4570" max="4609" width="13.28515625" style="140" customWidth="1"/>
    <col min="4610" max="4610" width="10.85546875" style="140" bestFit="1" customWidth="1"/>
    <col min="4611" max="4611" width="12.7109375" style="140" bestFit="1" customWidth="1"/>
    <col min="4612" max="4612" width="13" style="140" customWidth="1"/>
    <col min="4613" max="4823" width="9.140625" style="140"/>
    <col min="4824" max="4824" width="45" style="140" customWidth="1"/>
    <col min="4825" max="4825" width="7.7109375" style="140" bestFit="1" customWidth="1"/>
    <col min="4826" max="4865" width="13.28515625" style="140" customWidth="1"/>
    <col min="4866" max="4866" width="10.85546875" style="140" bestFit="1" customWidth="1"/>
    <col min="4867" max="4867" width="12.7109375" style="140" bestFit="1" customWidth="1"/>
    <col min="4868" max="4868" width="13" style="140" customWidth="1"/>
    <col min="4869" max="5079" width="9.140625" style="140"/>
    <col min="5080" max="5080" width="45" style="140" customWidth="1"/>
    <col min="5081" max="5081" width="7.7109375" style="140" bestFit="1" customWidth="1"/>
    <col min="5082" max="5121" width="13.28515625" style="140" customWidth="1"/>
    <col min="5122" max="5122" width="10.85546875" style="140" bestFit="1" customWidth="1"/>
    <col min="5123" max="5123" width="12.7109375" style="140" bestFit="1" customWidth="1"/>
    <col min="5124" max="5124" width="13" style="140" customWidth="1"/>
    <col min="5125" max="5335" width="9.140625" style="140"/>
    <col min="5336" max="5336" width="45" style="140" customWidth="1"/>
    <col min="5337" max="5337" width="7.7109375" style="140" bestFit="1" customWidth="1"/>
    <col min="5338" max="5377" width="13.28515625" style="140" customWidth="1"/>
    <col min="5378" max="5378" width="10.85546875" style="140" bestFit="1" customWidth="1"/>
    <col min="5379" max="5379" width="12.7109375" style="140" bestFit="1" customWidth="1"/>
    <col min="5380" max="5380" width="13" style="140" customWidth="1"/>
    <col min="5381" max="5591" width="9.140625" style="140"/>
    <col min="5592" max="5592" width="45" style="140" customWidth="1"/>
    <col min="5593" max="5593" width="7.7109375" style="140" bestFit="1" customWidth="1"/>
    <col min="5594" max="5633" width="13.28515625" style="140" customWidth="1"/>
    <col min="5634" max="5634" width="10.85546875" style="140" bestFit="1" customWidth="1"/>
    <col min="5635" max="5635" width="12.7109375" style="140" bestFit="1" customWidth="1"/>
    <col min="5636" max="5636" width="13" style="140" customWidth="1"/>
    <col min="5637" max="5847" width="9.140625" style="140"/>
    <col min="5848" max="5848" width="45" style="140" customWidth="1"/>
    <col min="5849" max="5849" width="7.7109375" style="140" bestFit="1" customWidth="1"/>
    <col min="5850" max="5889" width="13.28515625" style="140" customWidth="1"/>
    <col min="5890" max="5890" width="10.85546875" style="140" bestFit="1" customWidth="1"/>
    <col min="5891" max="5891" width="12.7109375" style="140" bestFit="1" customWidth="1"/>
    <col min="5892" max="5892" width="13" style="140" customWidth="1"/>
    <col min="5893" max="6103" width="9.140625" style="140"/>
    <col min="6104" max="6104" width="45" style="140" customWidth="1"/>
    <col min="6105" max="6105" width="7.7109375" style="140" bestFit="1" customWidth="1"/>
    <col min="6106" max="6145" width="13.28515625" style="140" customWidth="1"/>
    <col min="6146" max="6146" width="10.85546875" style="140" bestFit="1" customWidth="1"/>
    <col min="6147" max="6147" width="12.7109375" style="140" bestFit="1" customWidth="1"/>
    <col min="6148" max="6148" width="13" style="140" customWidth="1"/>
    <col min="6149" max="6359" width="9.140625" style="140"/>
    <col min="6360" max="6360" width="45" style="140" customWidth="1"/>
    <col min="6361" max="6361" width="7.7109375" style="140" bestFit="1" customWidth="1"/>
    <col min="6362" max="6401" width="13.28515625" style="140" customWidth="1"/>
    <col min="6402" max="6402" width="10.85546875" style="140" bestFit="1" customWidth="1"/>
    <col min="6403" max="6403" width="12.7109375" style="140" bestFit="1" customWidth="1"/>
    <col min="6404" max="6404" width="13" style="140" customWidth="1"/>
    <col min="6405" max="6615" width="9.140625" style="140"/>
    <col min="6616" max="6616" width="45" style="140" customWidth="1"/>
    <col min="6617" max="6617" width="7.7109375" style="140" bestFit="1" customWidth="1"/>
    <col min="6618" max="6657" width="13.28515625" style="140" customWidth="1"/>
    <col min="6658" max="6658" width="10.85546875" style="140" bestFit="1" customWidth="1"/>
    <col min="6659" max="6659" width="12.7109375" style="140" bestFit="1" customWidth="1"/>
    <col min="6660" max="6660" width="13" style="140" customWidth="1"/>
    <col min="6661" max="6871" width="9.140625" style="140"/>
    <col min="6872" max="6872" width="45" style="140" customWidth="1"/>
    <col min="6873" max="6873" width="7.7109375" style="140" bestFit="1" customWidth="1"/>
    <col min="6874" max="6913" width="13.28515625" style="140" customWidth="1"/>
    <col min="6914" max="6914" width="10.85546875" style="140" bestFit="1" customWidth="1"/>
    <col min="6915" max="6915" width="12.7109375" style="140" bestFit="1" customWidth="1"/>
    <col min="6916" max="6916" width="13" style="140" customWidth="1"/>
    <col min="6917" max="7127" width="9.140625" style="140"/>
    <col min="7128" max="7128" width="45" style="140" customWidth="1"/>
    <col min="7129" max="7129" width="7.7109375" style="140" bestFit="1" customWidth="1"/>
    <col min="7130" max="7169" width="13.28515625" style="140" customWidth="1"/>
    <col min="7170" max="7170" width="10.85546875" style="140" bestFit="1" customWidth="1"/>
    <col min="7171" max="7171" width="12.7109375" style="140" bestFit="1" customWidth="1"/>
    <col min="7172" max="7172" width="13" style="140" customWidth="1"/>
    <col min="7173" max="7383" width="9.140625" style="140"/>
    <col min="7384" max="7384" width="45" style="140" customWidth="1"/>
    <col min="7385" max="7385" width="7.7109375" style="140" bestFit="1" customWidth="1"/>
    <col min="7386" max="7425" width="13.28515625" style="140" customWidth="1"/>
    <col min="7426" max="7426" width="10.85546875" style="140" bestFit="1" customWidth="1"/>
    <col min="7427" max="7427" width="12.7109375" style="140" bestFit="1" customWidth="1"/>
    <col min="7428" max="7428" width="13" style="140" customWidth="1"/>
    <col min="7429" max="7639" width="9.140625" style="140"/>
    <col min="7640" max="7640" width="45" style="140" customWidth="1"/>
    <col min="7641" max="7641" width="7.7109375" style="140" bestFit="1" customWidth="1"/>
    <col min="7642" max="7681" width="13.28515625" style="140" customWidth="1"/>
    <col min="7682" max="7682" width="10.85546875" style="140" bestFit="1" customWidth="1"/>
    <col min="7683" max="7683" width="12.7109375" style="140" bestFit="1" customWidth="1"/>
    <col min="7684" max="7684" width="13" style="140" customWidth="1"/>
    <col min="7685" max="7895" width="9.140625" style="140"/>
    <col min="7896" max="7896" width="45" style="140" customWidth="1"/>
    <col min="7897" max="7897" width="7.7109375" style="140" bestFit="1" customWidth="1"/>
    <col min="7898" max="7937" width="13.28515625" style="140" customWidth="1"/>
    <col min="7938" max="7938" width="10.85546875" style="140" bestFit="1" customWidth="1"/>
    <col min="7939" max="7939" width="12.7109375" style="140" bestFit="1" customWidth="1"/>
    <col min="7940" max="7940" width="13" style="140" customWidth="1"/>
    <col min="7941" max="8151" width="9.140625" style="140"/>
    <col min="8152" max="8152" width="45" style="140" customWidth="1"/>
    <col min="8153" max="8153" width="7.7109375" style="140" bestFit="1" customWidth="1"/>
    <col min="8154" max="8193" width="13.28515625" style="140" customWidth="1"/>
    <col min="8194" max="8194" width="10.85546875" style="140" bestFit="1" customWidth="1"/>
    <col min="8195" max="8195" width="12.7109375" style="140" bestFit="1" customWidth="1"/>
    <col min="8196" max="8196" width="13" style="140" customWidth="1"/>
    <col min="8197" max="8407" width="9.140625" style="140"/>
    <col min="8408" max="8408" width="45" style="140" customWidth="1"/>
    <col min="8409" max="8409" width="7.7109375" style="140" bestFit="1" customWidth="1"/>
    <col min="8410" max="8449" width="13.28515625" style="140" customWidth="1"/>
    <col min="8450" max="8450" width="10.85546875" style="140" bestFit="1" customWidth="1"/>
    <col min="8451" max="8451" width="12.7109375" style="140" bestFit="1" customWidth="1"/>
    <col min="8452" max="8452" width="13" style="140" customWidth="1"/>
    <col min="8453" max="8663" width="9.140625" style="140"/>
    <col min="8664" max="8664" width="45" style="140" customWidth="1"/>
    <col min="8665" max="8665" width="7.7109375" style="140" bestFit="1" customWidth="1"/>
    <col min="8666" max="8705" width="13.28515625" style="140" customWidth="1"/>
    <col min="8706" max="8706" width="10.85546875" style="140" bestFit="1" customWidth="1"/>
    <col min="8707" max="8707" width="12.7109375" style="140" bestFit="1" customWidth="1"/>
    <col min="8708" max="8708" width="13" style="140" customWidth="1"/>
    <col min="8709" max="8919" width="9.140625" style="140"/>
    <col min="8920" max="8920" width="45" style="140" customWidth="1"/>
    <col min="8921" max="8921" width="7.7109375" style="140" bestFit="1" customWidth="1"/>
    <col min="8922" max="8961" width="13.28515625" style="140" customWidth="1"/>
    <col min="8962" max="8962" width="10.85546875" style="140" bestFit="1" customWidth="1"/>
    <col min="8963" max="8963" width="12.7109375" style="140" bestFit="1" customWidth="1"/>
    <col min="8964" max="8964" width="13" style="140" customWidth="1"/>
    <col min="8965" max="9175" width="9.140625" style="140"/>
    <col min="9176" max="9176" width="45" style="140" customWidth="1"/>
    <col min="9177" max="9177" width="7.7109375" style="140" bestFit="1" customWidth="1"/>
    <col min="9178" max="9217" width="13.28515625" style="140" customWidth="1"/>
    <col min="9218" max="9218" width="10.85546875" style="140" bestFit="1" customWidth="1"/>
    <col min="9219" max="9219" width="12.7109375" style="140" bestFit="1" customWidth="1"/>
    <col min="9220" max="9220" width="13" style="140" customWidth="1"/>
    <col min="9221" max="9431" width="9.140625" style="140"/>
    <col min="9432" max="9432" width="45" style="140" customWidth="1"/>
    <col min="9433" max="9433" width="7.7109375" style="140" bestFit="1" customWidth="1"/>
    <col min="9434" max="9473" width="13.28515625" style="140" customWidth="1"/>
    <col min="9474" max="9474" width="10.85546875" style="140" bestFit="1" customWidth="1"/>
    <col min="9475" max="9475" width="12.7109375" style="140" bestFit="1" customWidth="1"/>
    <col min="9476" max="9476" width="13" style="140" customWidth="1"/>
    <col min="9477" max="9687" width="9.140625" style="140"/>
    <col min="9688" max="9688" width="45" style="140" customWidth="1"/>
    <col min="9689" max="9689" width="7.7109375" style="140" bestFit="1" customWidth="1"/>
    <col min="9690" max="9729" width="13.28515625" style="140" customWidth="1"/>
    <col min="9730" max="9730" width="10.85546875" style="140" bestFit="1" customWidth="1"/>
    <col min="9731" max="9731" width="12.7109375" style="140" bestFit="1" customWidth="1"/>
    <col min="9732" max="9732" width="13" style="140" customWidth="1"/>
    <col min="9733" max="9943" width="9.140625" style="140"/>
    <col min="9944" max="9944" width="45" style="140" customWidth="1"/>
    <col min="9945" max="9945" width="7.7109375" style="140" bestFit="1" customWidth="1"/>
    <col min="9946" max="9985" width="13.28515625" style="140" customWidth="1"/>
    <col min="9986" max="9986" width="10.85546875" style="140" bestFit="1" customWidth="1"/>
    <col min="9987" max="9987" width="12.7109375" style="140" bestFit="1" customWidth="1"/>
    <col min="9988" max="9988" width="13" style="140" customWidth="1"/>
    <col min="9989" max="10199" width="9.140625" style="140"/>
    <col min="10200" max="10200" width="45" style="140" customWidth="1"/>
    <col min="10201" max="10201" width="7.7109375" style="140" bestFit="1" customWidth="1"/>
    <col min="10202" max="10241" width="13.28515625" style="140" customWidth="1"/>
    <col min="10242" max="10242" width="10.85546875" style="140" bestFit="1" customWidth="1"/>
    <col min="10243" max="10243" width="12.7109375" style="140" bestFit="1" customWidth="1"/>
    <col min="10244" max="10244" width="13" style="140" customWidth="1"/>
    <col min="10245" max="10455" width="9.140625" style="140"/>
    <col min="10456" max="10456" width="45" style="140" customWidth="1"/>
    <col min="10457" max="10457" width="7.7109375" style="140" bestFit="1" customWidth="1"/>
    <col min="10458" max="10497" width="13.28515625" style="140" customWidth="1"/>
    <col min="10498" max="10498" width="10.85546875" style="140" bestFit="1" customWidth="1"/>
    <col min="10499" max="10499" width="12.7109375" style="140" bestFit="1" customWidth="1"/>
    <col min="10500" max="10500" width="13" style="140" customWidth="1"/>
    <col min="10501" max="10711" width="9.140625" style="140"/>
    <col min="10712" max="10712" width="45" style="140" customWidth="1"/>
    <col min="10713" max="10713" width="7.7109375" style="140" bestFit="1" customWidth="1"/>
    <col min="10714" max="10753" width="13.28515625" style="140" customWidth="1"/>
    <col min="10754" max="10754" width="10.85546875" style="140" bestFit="1" customWidth="1"/>
    <col min="10755" max="10755" width="12.7109375" style="140" bestFit="1" customWidth="1"/>
    <col min="10756" max="10756" width="13" style="140" customWidth="1"/>
    <col min="10757" max="10967" width="9.140625" style="140"/>
    <col min="10968" max="10968" width="45" style="140" customWidth="1"/>
    <col min="10969" max="10969" width="7.7109375" style="140" bestFit="1" customWidth="1"/>
    <col min="10970" max="11009" width="13.28515625" style="140" customWidth="1"/>
    <col min="11010" max="11010" width="10.85546875" style="140" bestFit="1" customWidth="1"/>
    <col min="11011" max="11011" width="12.7109375" style="140" bestFit="1" customWidth="1"/>
    <col min="11012" max="11012" width="13" style="140" customWidth="1"/>
    <col min="11013" max="11223" width="9.140625" style="140"/>
    <col min="11224" max="11224" width="45" style="140" customWidth="1"/>
    <col min="11225" max="11225" width="7.7109375" style="140" bestFit="1" customWidth="1"/>
    <col min="11226" max="11265" width="13.28515625" style="140" customWidth="1"/>
    <col min="11266" max="11266" width="10.85546875" style="140" bestFit="1" customWidth="1"/>
    <col min="11267" max="11267" width="12.7109375" style="140" bestFit="1" customWidth="1"/>
    <col min="11268" max="11268" width="13" style="140" customWidth="1"/>
    <col min="11269" max="11479" width="9.140625" style="140"/>
    <col min="11480" max="11480" width="45" style="140" customWidth="1"/>
    <col min="11481" max="11481" width="7.7109375" style="140" bestFit="1" customWidth="1"/>
    <col min="11482" max="11521" width="13.28515625" style="140" customWidth="1"/>
    <col min="11522" max="11522" width="10.85546875" style="140" bestFit="1" customWidth="1"/>
    <col min="11523" max="11523" width="12.7109375" style="140" bestFit="1" customWidth="1"/>
    <col min="11524" max="11524" width="13" style="140" customWidth="1"/>
    <col min="11525" max="11735" width="9.140625" style="140"/>
    <col min="11736" max="11736" width="45" style="140" customWidth="1"/>
    <col min="11737" max="11737" width="7.7109375" style="140" bestFit="1" customWidth="1"/>
    <col min="11738" max="11777" width="13.28515625" style="140" customWidth="1"/>
    <col min="11778" max="11778" width="10.85546875" style="140" bestFit="1" customWidth="1"/>
    <col min="11779" max="11779" width="12.7109375" style="140" bestFit="1" customWidth="1"/>
    <col min="11780" max="11780" width="13" style="140" customWidth="1"/>
    <col min="11781" max="11991" width="9.140625" style="140"/>
    <col min="11992" max="11992" width="45" style="140" customWidth="1"/>
    <col min="11993" max="11993" width="7.7109375" style="140" bestFit="1" customWidth="1"/>
    <col min="11994" max="12033" width="13.28515625" style="140" customWidth="1"/>
    <col min="12034" max="12034" width="10.85546875" style="140" bestFit="1" customWidth="1"/>
    <col min="12035" max="12035" width="12.7109375" style="140" bestFit="1" customWidth="1"/>
    <col min="12036" max="12036" width="13" style="140" customWidth="1"/>
    <col min="12037" max="12247" width="9.140625" style="140"/>
    <col min="12248" max="12248" width="45" style="140" customWidth="1"/>
    <col min="12249" max="12249" width="7.7109375" style="140" bestFit="1" customWidth="1"/>
    <col min="12250" max="12289" width="13.28515625" style="140" customWidth="1"/>
    <col min="12290" max="12290" width="10.85546875" style="140" bestFit="1" customWidth="1"/>
    <col min="12291" max="12291" width="12.7109375" style="140" bestFit="1" customWidth="1"/>
    <col min="12292" max="12292" width="13" style="140" customWidth="1"/>
    <col min="12293" max="12503" width="9.140625" style="140"/>
    <col min="12504" max="12504" width="45" style="140" customWidth="1"/>
    <col min="12505" max="12505" width="7.7109375" style="140" bestFit="1" customWidth="1"/>
    <col min="12506" max="12545" width="13.28515625" style="140" customWidth="1"/>
    <col min="12546" max="12546" width="10.85546875" style="140" bestFit="1" customWidth="1"/>
    <col min="12547" max="12547" width="12.7109375" style="140" bestFit="1" customWidth="1"/>
    <col min="12548" max="12548" width="13" style="140" customWidth="1"/>
    <col min="12549" max="12759" width="9.140625" style="140"/>
    <col min="12760" max="12760" width="45" style="140" customWidth="1"/>
    <col min="12761" max="12761" width="7.7109375" style="140" bestFit="1" customWidth="1"/>
    <col min="12762" max="12801" width="13.28515625" style="140" customWidth="1"/>
    <col min="12802" max="12802" width="10.85546875" style="140" bestFit="1" customWidth="1"/>
    <col min="12803" max="12803" width="12.7109375" style="140" bestFit="1" customWidth="1"/>
    <col min="12804" max="12804" width="13" style="140" customWidth="1"/>
    <col min="12805" max="13015" width="9.140625" style="140"/>
    <col min="13016" max="13016" width="45" style="140" customWidth="1"/>
    <col min="13017" max="13017" width="7.7109375" style="140" bestFit="1" customWidth="1"/>
    <col min="13018" max="13057" width="13.28515625" style="140" customWidth="1"/>
    <col min="13058" max="13058" width="10.85546875" style="140" bestFit="1" customWidth="1"/>
    <col min="13059" max="13059" width="12.7109375" style="140" bestFit="1" customWidth="1"/>
    <col min="13060" max="13060" width="13" style="140" customWidth="1"/>
    <col min="13061" max="13271" width="9.140625" style="140"/>
    <col min="13272" max="13272" width="45" style="140" customWidth="1"/>
    <col min="13273" max="13273" width="7.7109375" style="140" bestFit="1" customWidth="1"/>
    <col min="13274" max="13313" width="13.28515625" style="140" customWidth="1"/>
    <col min="13314" max="13314" width="10.85546875" style="140" bestFit="1" customWidth="1"/>
    <col min="13315" max="13315" width="12.7109375" style="140" bestFit="1" customWidth="1"/>
    <col min="13316" max="13316" width="13" style="140" customWidth="1"/>
    <col min="13317" max="13527" width="9.140625" style="140"/>
    <col min="13528" max="13528" width="45" style="140" customWidth="1"/>
    <col min="13529" max="13529" width="7.7109375" style="140" bestFit="1" customWidth="1"/>
    <col min="13530" max="13569" width="13.28515625" style="140" customWidth="1"/>
    <col min="13570" max="13570" width="10.85546875" style="140" bestFit="1" customWidth="1"/>
    <col min="13571" max="13571" width="12.7109375" style="140" bestFit="1" customWidth="1"/>
    <col min="13572" max="13572" width="13" style="140" customWidth="1"/>
    <col min="13573" max="13783" width="9.140625" style="140"/>
    <col min="13784" max="13784" width="45" style="140" customWidth="1"/>
    <col min="13785" max="13785" width="7.7109375" style="140" bestFit="1" customWidth="1"/>
    <col min="13786" max="13825" width="13.28515625" style="140" customWidth="1"/>
    <col min="13826" max="13826" width="10.85546875" style="140" bestFit="1" customWidth="1"/>
    <col min="13827" max="13827" width="12.7109375" style="140" bestFit="1" customWidth="1"/>
    <col min="13828" max="13828" width="13" style="140" customWidth="1"/>
    <col min="13829" max="14039" width="9.140625" style="140"/>
    <col min="14040" max="14040" width="45" style="140" customWidth="1"/>
    <col min="14041" max="14041" width="7.7109375" style="140" bestFit="1" customWidth="1"/>
    <col min="14042" max="14081" width="13.28515625" style="140" customWidth="1"/>
    <col min="14082" max="14082" width="10.85546875" style="140" bestFit="1" customWidth="1"/>
    <col min="14083" max="14083" width="12.7109375" style="140" bestFit="1" customWidth="1"/>
    <col min="14084" max="14084" width="13" style="140" customWidth="1"/>
    <col min="14085" max="14295" width="9.140625" style="140"/>
    <col min="14296" max="14296" width="45" style="140" customWidth="1"/>
    <col min="14297" max="14297" width="7.7109375" style="140" bestFit="1" customWidth="1"/>
    <col min="14298" max="14337" width="13.28515625" style="140" customWidth="1"/>
    <col min="14338" max="14338" width="10.85546875" style="140" bestFit="1" customWidth="1"/>
    <col min="14339" max="14339" width="12.7109375" style="140" bestFit="1" customWidth="1"/>
    <col min="14340" max="14340" width="13" style="140" customWidth="1"/>
    <col min="14341" max="14551" width="9.140625" style="140"/>
    <col min="14552" max="14552" width="45" style="140" customWidth="1"/>
    <col min="14553" max="14553" width="7.7109375" style="140" bestFit="1" customWidth="1"/>
    <col min="14554" max="14593" width="13.28515625" style="140" customWidth="1"/>
    <col min="14594" max="14594" width="10.85546875" style="140" bestFit="1" customWidth="1"/>
    <col min="14595" max="14595" width="12.7109375" style="140" bestFit="1" customWidth="1"/>
    <col min="14596" max="14596" width="13" style="140" customWidth="1"/>
    <col min="14597" max="14807" width="9.140625" style="140"/>
    <col min="14808" max="14808" width="45" style="140" customWidth="1"/>
    <col min="14809" max="14809" width="7.7109375" style="140" bestFit="1" customWidth="1"/>
    <col min="14810" max="14849" width="13.28515625" style="140" customWidth="1"/>
    <col min="14850" max="14850" width="10.85546875" style="140" bestFit="1" customWidth="1"/>
    <col min="14851" max="14851" width="12.7109375" style="140" bestFit="1" customWidth="1"/>
    <col min="14852" max="14852" width="13" style="140" customWidth="1"/>
    <col min="14853" max="15063" width="9.140625" style="140"/>
    <col min="15064" max="15064" width="45" style="140" customWidth="1"/>
    <col min="15065" max="15065" width="7.7109375" style="140" bestFit="1" customWidth="1"/>
    <col min="15066" max="15105" width="13.28515625" style="140" customWidth="1"/>
    <col min="15106" max="15106" width="10.85546875" style="140" bestFit="1" customWidth="1"/>
    <col min="15107" max="15107" width="12.7109375" style="140" bestFit="1" customWidth="1"/>
    <col min="15108" max="15108" width="13" style="140" customWidth="1"/>
    <col min="15109" max="15319" width="9.140625" style="140"/>
    <col min="15320" max="15320" width="45" style="140" customWidth="1"/>
    <col min="15321" max="15321" width="7.7109375" style="140" bestFit="1" customWidth="1"/>
    <col min="15322" max="15361" width="13.28515625" style="140" customWidth="1"/>
    <col min="15362" max="15362" width="10.85546875" style="140" bestFit="1" customWidth="1"/>
    <col min="15363" max="15363" width="12.7109375" style="140" bestFit="1" customWidth="1"/>
    <col min="15364" max="15364" width="13" style="140" customWidth="1"/>
    <col min="15365" max="15575" width="9.140625" style="140"/>
    <col min="15576" max="15576" width="45" style="140" customWidth="1"/>
    <col min="15577" max="15577" width="7.7109375" style="140" bestFit="1" customWidth="1"/>
    <col min="15578" max="15617" width="13.28515625" style="140" customWidth="1"/>
    <col min="15618" max="15618" width="10.85546875" style="140" bestFit="1" customWidth="1"/>
    <col min="15619" max="15619" width="12.7109375" style="140" bestFit="1" customWidth="1"/>
    <col min="15620" max="15620" width="13" style="140" customWidth="1"/>
    <col min="15621" max="15831" width="9.140625" style="140"/>
    <col min="15832" max="15832" width="45" style="140" customWidth="1"/>
    <col min="15833" max="15833" width="7.7109375" style="140" bestFit="1" customWidth="1"/>
    <col min="15834" max="15873" width="13.28515625" style="140" customWidth="1"/>
    <col min="15874" max="15874" width="10.85546875" style="140" bestFit="1" customWidth="1"/>
    <col min="15875" max="15875" width="12.7109375" style="140" bestFit="1" customWidth="1"/>
    <col min="15876" max="15876" width="13" style="140" customWidth="1"/>
    <col min="15877" max="16087" width="9.140625" style="140"/>
    <col min="16088" max="16088" width="45" style="140" customWidth="1"/>
    <col min="16089" max="16089" width="7.7109375" style="140" bestFit="1" customWidth="1"/>
    <col min="16090" max="16129" width="13.28515625" style="140" customWidth="1"/>
    <col min="16130" max="16130" width="10.85546875" style="140" bestFit="1" customWidth="1"/>
    <col min="16131" max="16131" width="12.7109375" style="140" bestFit="1" customWidth="1"/>
    <col min="16132" max="16132" width="13" style="140" customWidth="1"/>
    <col min="16133" max="16384" width="9.140625" style="140"/>
  </cols>
  <sheetData>
    <row r="1" spans="1:4" x14ac:dyDescent="0.25">
      <c r="A1" s="138"/>
    </row>
    <row r="3" spans="1:4" ht="15.75" x14ac:dyDescent="0.25">
      <c r="A3" s="141"/>
    </row>
    <row r="4" spans="1:4" ht="15.75" x14ac:dyDescent="0.25">
      <c r="A4" s="141"/>
    </row>
    <row r="5" spans="1:4" x14ac:dyDescent="0.25">
      <c r="C5" s="142" t="s">
        <v>344</v>
      </c>
      <c r="D5" s="142"/>
    </row>
    <row r="6" spans="1:4" s="144" customFormat="1" ht="44.25" customHeight="1" x14ac:dyDescent="0.25">
      <c r="A6" s="143" t="s">
        <v>345</v>
      </c>
      <c r="B6" s="143" t="s">
        <v>346</v>
      </c>
      <c r="C6" s="143" t="s">
        <v>347</v>
      </c>
      <c r="D6" s="143" t="s">
        <v>348</v>
      </c>
    </row>
    <row r="7" spans="1:4" x14ac:dyDescent="0.25">
      <c r="A7" s="114" t="s">
        <v>349</v>
      </c>
      <c r="B7" s="65">
        <v>0</v>
      </c>
      <c r="C7" s="65">
        <v>0</v>
      </c>
      <c r="D7" s="65">
        <v>40224.852190000005</v>
      </c>
    </row>
    <row r="8" spans="1:4" x14ac:dyDescent="0.25">
      <c r="A8" s="114" t="s">
        <v>350</v>
      </c>
      <c r="B8" s="65">
        <v>0</v>
      </c>
      <c r="C8" s="65">
        <v>0</v>
      </c>
      <c r="D8" s="65">
        <v>26206.505339999974</v>
      </c>
    </row>
    <row r="9" spans="1:4" ht="14.1" customHeight="1" x14ac:dyDescent="0.25">
      <c r="A9" s="114" t="s">
        <v>351</v>
      </c>
      <c r="B9" s="65">
        <v>0</v>
      </c>
      <c r="C9" s="65">
        <v>90.387320000000003</v>
      </c>
      <c r="D9" s="65">
        <v>10203.05445</v>
      </c>
    </row>
    <row r="10" spans="1:4" x14ac:dyDescent="0.25">
      <c r="A10" s="114" t="s">
        <v>352</v>
      </c>
      <c r="B10" s="65">
        <v>29675.793610000674</v>
      </c>
      <c r="C10" s="65">
        <v>0</v>
      </c>
      <c r="D10" s="65">
        <v>104.3252</v>
      </c>
    </row>
    <row r="11" spans="1:4" ht="14.1" customHeight="1" x14ac:dyDescent="0.25">
      <c r="A11" s="114" t="s">
        <v>353</v>
      </c>
      <c r="B11" s="65">
        <v>654732.98248319991</v>
      </c>
      <c r="C11" s="65">
        <v>0</v>
      </c>
      <c r="D11" s="65">
        <v>0</v>
      </c>
    </row>
    <row r="12" spans="1:4" ht="14.1" customHeight="1" x14ac:dyDescent="0.25">
      <c r="A12" s="114" t="s">
        <v>354</v>
      </c>
      <c r="B12" s="65">
        <v>0</v>
      </c>
      <c r="C12" s="65">
        <v>0</v>
      </c>
      <c r="D12" s="65">
        <v>24503.220499999996</v>
      </c>
    </row>
    <row r="13" spans="1:4" s="146" customFormat="1" ht="14.1" customHeight="1" x14ac:dyDescent="0.25">
      <c r="A13" s="145" t="s">
        <v>355</v>
      </c>
      <c r="B13" s="65">
        <f>SUM(B7:B12)</f>
        <v>684408.77609320055</v>
      </c>
      <c r="C13" s="65">
        <f t="shared" ref="C13:D13" si="0">SUM(C7:C12)</f>
        <v>90.387320000000003</v>
      </c>
      <c r="D13" s="65">
        <f t="shared" si="0"/>
        <v>101241.95767999998</v>
      </c>
    </row>
    <row r="14" spans="1:4" s="146" customFormat="1" ht="16.5" customHeight="1" x14ac:dyDescent="0.25">
      <c r="A14" s="147"/>
      <c r="B14" s="148"/>
      <c r="C14" s="148"/>
      <c r="D14" s="148"/>
    </row>
    <row r="15" spans="1:4" s="146" customFormat="1" ht="16.5" customHeight="1" x14ac:dyDescent="0.25">
      <c r="A15" s="149"/>
      <c r="B15" s="148"/>
      <c r="C15" s="148"/>
      <c r="D15" s="148"/>
    </row>
    <row r="16" spans="1:4" s="146" customFormat="1" x14ac:dyDescent="0.25">
      <c r="B16" s="148"/>
      <c r="C16" s="148"/>
      <c r="D16" s="148"/>
    </row>
    <row r="17" spans="1:4" s="150" customFormat="1" ht="40.5" customHeight="1" x14ac:dyDescent="0.25">
      <c r="A17" s="143" t="s">
        <v>356</v>
      </c>
      <c r="B17" s="143" t="s">
        <v>346</v>
      </c>
      <c r="C17" s="143" t="s">
        <v>347</v>
      </c>
      <c r="D17" s="143" t="s">
        <v>348</v>
      </c>
    </row>
    <row r="18" spans="1:4" x14ac:dyDescent="0.25">
      <c r="A18" s="151" t="s">
        <v>357</v>
      </c>
      <c r="B18" s="152">
        <v>401594.8695467129</v>
      </c>
      <c r="C18" s="152">
        <v>0</v>
      </c>
      <c r="D18" s="152">
        <v>73435.729392807945</v>
      </c>
    </row>
    <row r="19" spans="1:4" ht="14.1" customHeight="1" x14ac:dyDescent="0.25">
      <c r="A19" s="151" t="s">
        <v>358</v>
      </c>
      <c r="B19" s="152">
        <v>0</v>
      </c>
      <c r="C19" s="152">
        <v>0</v>
      </c>
      <c r="D19" s="152">
        <v>1103.95758</v>
      </c>
    </row>
    <row r="20" spans="1:4" ht="14.1" customHeight="1" x14ac:dyDescent="0.25">
      <c r="A20" s="151" t="s">
        <v>359</v>
      </c>
      <c r="B20" s="152">
        <v>104680.40895379199</v>
      </c>
      <c r="C20" s="152">
        <v>23647.283211052003</v>
      </c>
      <c r="D20" s="152">
        <v>0</v>
      </c>
    </row>
    <row r="21" spans="1:4" ht="14.1" customHeight="1" x14ac:dyDescent="0.25">
      <c r="A21" s="151" t="s">
        <v>360</v>
      </c>
      <c r="B21" s="152">
        <v>103148.79492000004</v>
      </c>
      <c r="C21" s="152">
        <v>11514.62564</v>
      </c>
      <c r="D21" s="152">
        <v>0</v>
      </c>
    </row>
    <row r="22" spans="1:4" x14ac:dyDescent="0.25">
      <c r="A22" s="151" t="s">
        <v>361</v>
      </c>
      <c r="B22" s="152">
        <v>15000</v>
      </c>
      <c r="C22" s="152">
        <v>19610</v>
      </c>
      <c r="D22" s="152">
        <v>0</v>
      </c>
    </row>
    <row r="23" spans="1:4" ht="14.1" customHeight="1" x14ac:dyDescent="0.25">
      <c r="A23" s="151" t="s">
        <v>362</v>
      </c>
      <c r="B23" s="152">
        <v>0</v>
      </c>
      <c r="C23" s="152">
        <v>0</v>
      </c>
      <c r="D23" s="152">
        <v>36243.483840000001</v>
      </c>
    </row>
    <row r="24" spans="1:4" s="146" customFormat="1" ht="14.1" customHeight="1" x14ac:dyDescent="0.25">
      <c r="A24" s="153" t="s">
        <v>363</v>
      </c>
      <c r="B24" s="152">
        <f>SUM(B18:B23)</f>
        <v>624424.07342050492</v>
      </c>
      <c r="C24" s="152">
        <f t="shared" ref="C24:D24" si="1">SUM(C18:C23)</f>
        <v>54771.908851052001</v>
      </c>
      <c r="D24" s="152">
        <f t="shared" si="1"/>
        <v>110783.17081280795</v>
      </c>
    </row>
    <row r="25" spans="1:4" s="146" customFormat="1" ht="25.5" x14ac:dyDescent="0.25">
      <c r="A25" s="154" t="s">
        <v>364</v>
      </c>
      <c r="B25" s="155">
        <f>B13-B24</f>
        <v>59984.702672695625</v>
      </c>
      <c r="C25" s="155">
        <f t="shared" ref="C25:D25" si="2">C13-C24</f>
        <v>-54681.521531052</v>
      </c>
      <c r="D25" s="155">
        <f t="shared" si="2"/>
        <v>-9541.2131328079704</v>
      </c>
    </row>
    <row r="26" spans="1:4" s="146" customFormat="1" ht="18" customHeight="1" x14ac:dyDescent="0.25">
      <c r="A26" s="147"/>
      <c r="B26" s="156"/>
      <c r="C26" s="156"/>
      <c r="D26" s="156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8"/>
  <sheetViews>
    <sheetView showGridLines="0" zoomScaleNormal="100" zoomScaleSheetLayoutView="100" workbookViewId="0">
      <selection activeCell="C128" sqref="C128"/>
    </sheetView>
  </sheetViews>
  <sheetFormatPr defaultColWidth="8.85546875" defaultRowHeight="12.75" x14ac:dyDescent="0.2"/>
  <cols>
    <col min="1" max="1" width="45.85546875" style="40" customWidth="1"/>
    <col min="2" max="2" width="5.140625" style="53" customWidth="1"/>
    <col min="3" max="4" width="18.42578125" style="40" customWidth="1"/>
    <col min="5" max="16384" width="8.85546875" style="40"/>
  </cols>
  <sheetData>
    <row r="1" spans="1:4" ht="53.25" customHeight="1" x14ac:dyDescent="0.25">
      <c r="A1" s="38"/>
      <c r="B1" s="38"/>
      <c r="C1" s="39"/>
      <c r="D1" s="39"/>
    </row>
    <row r="2" spans="1:4" ht="15.75" x14ac:dyDescent="0.2">
      <c r="A2" s="41" t="s">
        <v>206</v>
      </c>
      <c r="B2" s="41"/>
      <c r="C2" s="42"/>
      <c r="D2" s="42"/>
    </row>
    <row r="3" spans="1:4" x14ac:dyDescent="0.2">
      <c r="A3" s="6" t="s">
        <v>2</v>
      </c>
      <c r="B3" s="6"/>
      <c r="C3" s="7"/>
      <c r="D3" s="7"/>
    </row>
    <row r="4" spans="1:4" ht="51" x14ac:dyDescent="0.2">
      <c r="A4" s="8" t="s">
        <v>207</v>
      </c>
      <c r="B4" s="43"/>
      <c r="C4" s="44" t="s">
        <v>208</v>
      </c>
      <c r="D4" s="44" t="s">
        <v>209</v>
      </c>
    </row>
    <row r="5" spans="1:4" x14ac:dyDescent="0.2">
      <c r="A5" s="11">
        <v>1</v>
      </c>
      <c r="B5" s="45"/>
      <c r="C5" s="46">
        <v>2</v>
      </c>
      <c r="D5" s="46">
        <v>3</v>
      </c>
    </row>
    <row r="6" spans="1:4" x14ac:dyDescent="0.2">
      <c r="A6" s="47" t="s">
        <v>210</v>
      </c>
      <c r="B6" s="48">
        <v>1</v>
      </c>
      <c r="C6" s="49">
        <v>40542.984929999984</v>
      </c>
      <c r="D6" s="49">
        <v>157855.69620836998</v>
      </c>
    </row>
    <row r="7" spans="1:4" x14ac:dyDescent="0.2">
      <c r="A7" s="47" t="s">
        <v>211</v>
      </c>
      <c r="B7" s="48">
        <v>2</v>
      </c>
      <c r="C7" s="49">
        <v>13292.521550000001</v>
      </c>
      <c r="D7" s="49">
        <v>52522.618390000011</v>
      </c>
    </row>
    <row r="8" spans="1:4" x14ac:dyDescent="0.2">
      <c r="A8" s="47" t="s">
        <v>212</v>
      </c>
      <c r="B8" s="48">
        <v>3</v>
      </c>
      <c r="C8" s="49">
        <v>27250.463379999983</v>
      </c>
      <c r="D8" s="49">
        <v>105333.07781836996</v>
      </c>
    </row>
    <row r="9" spans="1:4" x14ac:dyDescent="0.2">
      <c r="A9" s="47" t="s">
        <v>213</v>
      </c>
      <c r="B9" s="48">
        <v>4</v>
      </c>
      <c r="C9" s="49">
        <v>10899.708570000061</v>
      </c>
      <c r="D9" s="49">
        <v>37389.697590000047</v>
      </c>
    </row>
    <row r="10" spans="1:4" x14ac:dyDescent="0.2">
      <c r="A10" s="47" t="s">
        <v>214</v>
      </c>
      <c r="B10" s="48">
        <v>5</v>
      </c>
      <c r="C10" s="49">
        <v>25712.547469999998</v>
      </c>
      <c r="D10" s="49">
        <v>74735.299480000001</v>
      </c>
    </row>
    <row r="11" spans="1:4" ht="25.5" x14ac:dyDescent="0.2">
      <c r="A11" s="47" t="s">
        <v>215</v>
      </c>
      <c r="B11" s="48">
        <v>6</v>
      </c>
      <c r="C11" s="49">
        <v>12437.62448000005</v>
      </c>
      <c r="D11" s="49">
        <v>67987.475928370011</v>
      </c>
    </row>
    <row r="12" spans="1:4" ht="25.5" x14ac:dyDescent="0.2">
      <c r="A12" s="47" t="s">
        <v>216</v>
      </c>
      <c r="B12" s="48">
        <v>7</v>
      </c>
      <c r="C12" s="50">
        <v>4746.7835700000041</v>
      </c>
      <c r="D12" s="50">
        <v>21833.811400000002</v>
      </c>
    </row>
    <row r="13" spans="1:4" ht="38.25" x14ac:dyDescent="0.2">
      <c r="A13" s="47" t="s">
        <v>217</v>
      </c>
      <c r="B13" s="48">
        <v>8</v>
      </c>
      <c r="C13" s="49">
        <v>7690.8409100000454</v>
      </c>
      <c r="D13" s="49">
        <v>46153.664528370005</v>
      </c>
    </row>
    <row r="14" spans="1:4" ht="25.5" x14ac:dyDescent="0.2">
      <c r="A14" s="19" t="s">
        <v>218</v>
      </c>
      <c r="B14" s="48">
        <v>9</v>
      </c>
      <c r="C14" s="49">
        <v>0</v>
      </c>
      <c r="D14" s="49">
        <v>2386.7582516300067</v>
      </c>
    </row>
    <row r="15" spans="1:4" ht="25.5" x14ac:dyDescent="0.2">
      <c r="A15" s="47" t="s">
        <v>219</v>
      </c>
      <c r="B15" s="48">
        <v>10</v>
      </c>
      <c r="C15" s="49">
        <v>7690.8409100000454</v>
      </c>
      <c r="D15" s="49">
        <v>48540.422780000015</v>
      </c>
    </row>
    <row r="16" spans="1:4" x14ac:dyDescent="0.2">
      <c r="A16" s="47" t="s">
        <v>220</v>
      </c>
      <c r="B16" s="48">
        <v>11</v>
      </c>
      <c r="C16" s="50">
        <v>9555.1569500000005</v>
      </c>
      <c r="D16" s="50">
        <v>9555.1569500000005</v>
      </c>
    </row>
    <row r="17" spans="1:4" ht="25.5" x14ac:dyDescent="0.2">
      <c r="A17" s="47" t="s">
        <v>221</v>
      </c>
      <c r="B17" s="48">
        <v>12</v>
      </c>
      <c r="C17" s="49">
        <v>-1864.3160399999551</v>
      </c>
      <c r="D17" s="49">
        <v>38985.265830000018</v>
      </c>
    </row>
    <row r="18" spans="1:4" x14ac:dyDescent="0.2">
      <c r="A18" s="51"/>
      <c r="B18" s="52"/>
    </row>
  </sheetData>
  <mergeCells count="5">
    <mergeCell ref="A1:D1"/>
    <mergeCell ref="A2:D2"/>
    <mergeCell ref="A3:D3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3"/>
  <sheetViews>
    <sheetView showGridLines="0" zoomScaleNormal="100" workbookViewId="0">
      <selection activeCell="C128" sqref="C128"/>
    </sheetView>
  </sheetViews>
  <sheetFormatPr defaultColWidth="15.140625" defaultRowHeight="12.75" x14ac:dyDescent="0.2"/>
  <cols>
    <col min="1" max="1" width="46.42578125" style="54" customWidth="1"/>
    <col min="2" max="2" width="8" style="55" bestFit="1" customWidth="1"/>
    <col min="3" max="3" width="15.140625" style="54" bestFit="1" customWidth="1"/>
    <col min="4" max="5" width="15.140625" style="54" customWidth="1"/>
    <col min="6" max="6" width="14" style="54" customWidth="1"/>
    <col min="7" max="7" width="13.7109375" style="54" customWidth="1"/>
    <col min="8" max="250" width="8.85546875" style="54" customWidth="1"/>
    <col min="251" max="251" width="46.42578125" style="54" customWidth="1"/>
    <col min="252" max="252" width="8" style="54" bestFit="1" customWidth="1"/>
    <col min="253" max="253" width="15.140625" style="54" bestFit="1" customWidth="1"/>
    <col min="254" max="254" width="19.85546875" style="54" customWidth="1"/>
    <col min="255" max="16384" width="15.140625" style="54"/>
  </cols>
  <sheetData>
    <row r="1" spans="1:8" ht="17.25" x14ac:dyDescent="0.3">
      <c r="E1" s="56"/>
    </row>
    <row r="2" spans="1:8" ht="24" customHeight="1" x14ac:dyDescent="0.25">
      <c r="A2" s="57" t="s">
        <v>222</v>
      </c>
      <c r="B2" s="57"/>
      <c r="C2" s="57"/>
      <c r="D2" s="57"/>
      <c r="E2" s="57"/>
    </row>
    <row r="3" spans="1:8" ht="24" customHeight="1" x14ac:dyDescent="0.25">
      <c r="A3" s="58" t="s">
        <v>223</v>
      </c>
      <c r="B3" s="58"/>
      <c r="C3" s="58"/>
      <c r="D3" s="58"/>
      <c r="E3" s="58"/>
    </row>
    <row r="4" spans="1:8" ht="24" customHeight="1" x14ac:dyDescent="0.2">
      <c r="A4" s="59" t="s">
        <v>224</v>
      </c>
      <c r="B4" s="59"/>
      <c r="C4" s="59"/>
      <c r="D4" s="59"/>
      <c r="E4" s="59"/>
    </row>
    <row r="5" spans="1:8" ht="53.25" customHeight="1" x14ac:dyDescent="0.2">
      <c r="A5" s="60" t="s">
        <v>225</v>
      </c>
      <c r="B5" s="60"/>
      <c r="C5" s="61" t="s">
        <v>226</v>
      </c>
      <c r="D5" s="61" t="s">
        <v>227</v>
      </c>
      <c r="E5" s="61" t="s">
        <v>228</v>
      </c>
      <c r="F5" s="61" t="s">
        <v>229</v>
      </c>
      <c r="G5" s="61" t="s">
        <v>230</v>
      </c>
      <c r="H5" s="62"/>
    </row>
    <row r="6" spans="1:8" ht="24.75" customHeight="1" x14ac:dyDescent="0.2">
      <c r="A6" s="63" t="s">
        <v>231</v>
      </c>
      <c r="B6" s="64" t="s">
        <v>7</v>
      </c>
      <c r="C6" s="65">
        <v>20694.585770000002</v>
      </c>
      <c r="D6" s="65">
        <v>206.94585770000003</v>
      </c>
      <c r="E6" s="65">
        <v>0</v>
      </c>
      <c r="F6" s="66">
        <f>IFERROR(D6/C6,0)</f>
        <v>0.01</v>
      </c>
      <c r="G6" s="66">
        <f>IFERROR(E6/C6,)</f>
        <v>0</v>
      </c>
      <c r="H6" s="62"/>
    </row>
    <row r="7" spans="1:8" ht="24.75" customHeight="1" x14ac:dyDescent="0.2">
      <c r="A7" s="63" t="s">
        <v>232</v>
      </c>
      <c r="B7" s="64" t="s">
        <v>17</v>
      </c>
      <c r="C7" s="65">
        <v>711136.26491000049</v>
      </c>
      <c r="D7" s="65">
        <v>6569.8989572097225</v>
      </c>
      <c r="E7" s="65">
        <v>35846.270716638399</v>
      </c>
      <c r="F7" s="66">
        <f t="shared" ref="F7:F12" si="0">IFERROR(D7/C7,0)</f>
        <v>9.2385936161492078E-3</v>
      </c>
      <c r="G7" s="66">
        <f t="shared" ref="G7:G12" si="1">IFERROR(E7/C7,)</f>
        <v>5.0407035170924673E-2</v>
      </c>
      <c r="H7" s="62"/>
    </row>
    <row r="8" spans="1:8" x14ac:dyDescent="0.2">
      <c r="A8" s="63" t="s">
        <v>233</v>
      </c>
      <c r="B8" s="64" t="s">
        <v>23</v>
      </c>
      <c r="C8" s="65">
        <v>8399.2794699999995</v>
      </c>
      <c r="D8" s="65">
        <v>69.99279469999999</v>
      </c>
      <c r="E8" s="65">
        <v>0</v>
      </c>
      <c r="F8" s="66">
        <f t="shared" si="0"/>
        <v>8.333190358767761E-3</v>
      </c>
      <c r="G8" s="66">
        <f>IFERROR(E8/C8,)</f>
        <v>0</v>
      </c>
      <c r="H8" s="62"/>
    </row>
    <row r="9" spans="1:8" x14ac:dyDescent="0.2">
      <c r="A9" s="63" t="s">
        <v>234</v>
      </c>
      <c r="B9" s="64" t="s">
        <v>33</v>
      </c>
      <c r="C9" s="65">
        <v>400</v>
      </c>
      <c r="D9" s="65">
        <v>0</v>
      </c>
      <c r="E9" s="65">
        <v>0</v>
      </c>
      <c r="F9" s="66">
        <f t="shared" si="0"/>
        <v>0</v>
      </c>
      <c r="G9" s="66">
        <f t="shared" si="1"/>
        <v>0</v>
      </c>
      <c r="H9" s="62"/>
    </row>
    <row r="10" spans="1:8" x14ac:dyDescent="0.2">
      <c r="A10" s="63" t="s">
        <v>235</v>
      </c>
      <c r="B10" s="64" t="s">
        <v>39</v>
      </c>
      <c r="C10" s="65">
        <v>24503.220500000003</v>
      </c>
      <c r="D10" s="65">
        <v>80.157758513410499</v>
      </c>
      <c r="E10" s="65">
        <v>7059.4730076331834</v>
      </c>
      <c r="F10" s="66">
        <f t="shared" si="0"/>
        <v>3.2713152343958416E-3</v>
      </c>
      <c r="G10" s="66">
        <f t="shared" si="1"/>
        <v>0.28810388445197166</v>
      </c>
      <c r="H10" s="62"/>
    </row>
    <row r="11" spans="1:8" x14ac:dyDescent="0.2">
      <c r="A11" s="63" t="s">
        <v>236</v>
      </c>
      <c r="B11" s="64" t="s">
        <v>49</v>
      </c>
      <c r="C11" s="65">
        <v>765133.3506500005</v>
      </c>
      <c r="D11" s="65">
        <v>6926.9953681231336</v>
      </c>
      <c r="E11" s="65">
        <v>42905.74372427159</v>
      </c>
      <c r="F11" s="66">
        <f t="shared" si="0"/>
        <v>9.0533177808005266E-3</v>
      </c>
      <c r="G11" s="66">
        <f t="shared" si="1"/>
        <v>5.6076164616039877E-2</v>
      </c>
      <c r="H11" s="62"/>
    </row>
    <row r="12" spans="1:8" x14ac:dyDescent="0.2">
      <c r="A12" s="63" t="s">
        <v>237</v>
      </c>
      <c r="B12" s="64" t="s">
        <v>51</v>
      </c>
      <c r="C12" s="65">
        <v>144232.59302000003</v>
      </c>
      <c r="D12" s="65">
        <v>60.303571995280002</v>
      </c>
      <c r="E12" s="65">
        <v>122.94218561</v>
      </c>
      <c r="F12" s="66">
        <f t="shared" si="0"/>
        <v>4.1809947899167283E-4</v>
      </c>
      <c r="G12" s="66">
        <f t="shared" si="1"/>
        <v>8.5238837516394238E-4</v>
      </c>
      <c r="H12" s="62"/>
    </row>
    <row r="13" spans="1:8" x14ac:dyDescent="0.2">
      <c r="A13" s="62"/>
      <c r="B13" s="67"/>
      <c r="C13" s="62"/>
      <c r="D13" s="62"/>
      <c r="E13" s="62"/>
      <c r="F13" s="62"/>
      <c r="G13" s="62"/>
      <c r="H13" s="62"/>
    </row>
  </sheetData>
  <mergeCells count="4">
    <mergeCell ref="A2:E2"/>
    <mergeCell ref="A3:E3"/>
    <mergeCell ref="A4:E4"/>
    <mergeCell ref="A5:B5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37"/>
  <sheetViews>
    <sheetView showGridLines="0" topLeftCell="A19" zoomScaleNormal="100" zoomScaleSheetLayoutView="90" workbookViewId="0">
      <selection activeCell="C128" sqref="C128"/>
    </sheetView>
  </sheetViews>
  <sheetFormatPr defaultColWidth="8.85546875" defaultRowHeight="12.75" x14ac:dyDescent="0.2"/>
  <cols>
    <col min="1" max="1" width="50.140625" style="40" customWidth="1"/>
    <col min="2" max="2" width="6.42578125" style="53" customWidth="1"/>
    <col min="3" max="4" width="21.42578125" style="40" customWidth="1"/>
    <col min="5" max="16384" width="8.85546875" style="40"/>
  </cols>
  <sheetData>
    <row r="1" spans="1:4" ht="15" x14ac:dyDescent="0.25">
      <c r="A1" s="1"/>
      <c r="B1" s="1"/>
      <c r="C1" s="2"/>
    </row>
    <row r="2" spans="1:4" ht="15.75" x14ac:dyDescent="0.2">
      <c r="A2" s="68" t="s">
        <v>238</v>
      </c>
      <c r="B2" s="68"/>
      <c r="C2" s="69"/>
    </row>
    <row r="3" spans="1:4" ht="15" x14ac:dyDescent="0.25">
      <c r="A3" s="8" t="s">
        <v>239</v>
      </c>
      <c r="B3" s="26"/>
      <c r="C3" s="10" t="s">
        <v>240</v>
      </c>
    </row>
    <row r="4" spans="1:4" ht="15" x14ac:dyDescent="0.25">
      <c r="A4" s="11">
        <v>1</v>
      </c>
      <c r="B4" s="27"/>
      <c r="C4" s="13">
        <v>2</v>
      </c>
    </row>
    <row r="5" spans="1:4" ht="25.5" x14ac:dyDescent="0.2">
      <c r="A5" s="70" t="s">
        <v>241</v>
      </c>
      <c r="B5" s="71" t="s">
        <v>7</v>
      </c>
      <c r="C5" s="16">
        <v>85266.733670000016</v>
      </c>
    </row>
    <row r="6" spans="1:4" x14ac:dyDescent="0.2">
      <c r="A6" s="33" t="s">
        <v>242</v>
      </c>
      <c r="B6" s="72" t="s">
        <v>9</v>
      </c>
      <c r="C6" s="17">
        <v>56565.120000000003</v>
      </c>
    </row>
    <row r="7" spans="1:4" x14ac:dyDescent="0.2">
      <c r="A7" s="33" t="s">
        <v>243</v>
      </c>
      <c r="B7" s="72" t="s">
        <v>11</v>
      </c>
      <c r="C7" s="17">
        <v>14000.111999999999</v>
      </c>
    </row>
    <row r="8" spans="1:4" x14ac:dyDescent="0.2">
      <c r="A8" s="33" t="s">
        <v>244</v>
      </c>
      <c r="B8" s="72" t="s">
        <v>13</v>
      </c>
      <c r="C8" s="17">
        <v>483.77004999999997</v>
      </c>
    </row>
    <row r="9" spans="1:4" x14ac:dyDescent="0.2">
      <c r="A9" s="33" t="s">
        <v>245</v>
      </c>
      <c r="B9" s="72" t="s">
        <v>15</v>
      </c>
      <c r="C9" s="16">
        <v>14217.73162</v>
      </c>
    </row>
    <row r="10" spans="1:4" x14ac:dyDescent="0.2">
      <c r="A10" s="33" t="s">
        <v>246</v>
      </c>
      <c r="B10" s="72" t="s">
        <v>247</v>
      </c>
      <c r="C10" s="16">
        <v>0</v>
      </c>
    </row>
    <row r="11" spans="1:4" x14ac:dyDescent="0.2">
      <c r="A11" s="33" t="s">
        <v>248</v>
      </c>
      <c r="B11" s="72" t="s">
        <v>249</v>
      </c>
      <c r="C11" s="16">
        <v>14217.73162</v>
      </c>
    </row>
    <row r="12" spans="1:4" x14ac:dyDescent="0.2">
      <c r="A12" s="33" t="s">
        <v>250</v>
      </c>
      <c r="B12" s="72" t="s">
        <v>251</v>
      </c>
      <c r="C12" s="16">
        <v>0</v>
      </c>
    </row>
    <row r="13" spans="1:4" x14ac:dyDescent="0.2">
      <c r="A13" s="70" t="s">
        <v>252</v>
      </c>
      <c r="B13" s="71" t="s">
        <v>17</v>
      </c>
      <c r="C13" s="16">
        <v>3775.1992300000002</v>
      </c>
    </row>
    <row r="14" spans="1:4" x14ac:dyDescent="0.2">
      <c r="A14" s="33" t="s">
        <v>253</v>
      </c>
      <c r="B14" s="72" t="s">
        <v>19</v>
      </c>
      <c r="C14" s="16">
        <v>3775.1992300000002</v>
      </c>
    </row>
    <row r="15" spans="1:4" x14ac:dyDescent="0.2">
      <c r="A15" s="73" t="s">
        <v>254</v>
      </c>
      <c r="B15" s="74" t="s">
        <v>21</v>
      </c>
      <c r="C15" s="17">
        <v>0</v>
      </c>
      <c r="D15" s="75"/>
    </row>
    <row r="16" spans="1:4" x14ac:dyDescent="0.2">
      <c r="A16" s="76" t="s">
        <v>255</v>
      </c>
      <c r="B16" s="48" t="s">
        <v>23</v>
      </c>
      <c r="C16" s="16">
        <v>81491.534440000018</v>
      </c>
      <c r="D16" s="77"/>
    </row>
    <row r="17" spans="1:4" ht="25.5" x14ac:dyDescent="0.2">
      <c r="A17" s="76" t="s">
        <v>256</v>
      </c>
      <c r="B17" s="48" t="s">
        <v>33</v>
      </c>
      <c r="C17" s="16">
        <v>58385.364770118424</v>
      </c>
    </row>
    <row r="18" spans="1:4" x14ac:dyDescent="0.2">
      <c r="A18" s="73" t="s">
        <v>257</v>
      </c>
      <c r="B18" s="74" t="s">
        <v>35</v>
      </c>
      <c r="C18" s="16">
        <v>38985.265830000018</v>
      </c>
      <c r="D18" s="78"/>
    </row>
    <row r="19" spans="1:4" ht="25.5" x14ac:dyDescent="0.2">
      <c r="A19" s="33" t="s">
        <v>258</v>
      </c>
      <c r="B19" s="72" t="s">
        <v>37</v>
      </c>
      <c r="C19" s="16">
        <v>6987.2989401184122</v>
      </c>
    </row>
    <row r="20" spans="1:4" x14ac:dyDescent="0.2">
      <c r="A20" s="33" t="s">
        <v>259</v>
      </c>
      <c r="B20" s="72" t="s">
        <v>260</v>
      </c>
      <c r="C20" s="17">
        <v>12412.8</v>
      </c>
    </row>
    <row r="21" spans="1:4" x14ac:dyDescent="0.2">
      <c r="A21" s="70" t="s">
        <v>261</v>
      </c>
      <c r="B21" s="71" t="s">
        <v>39</v>
      </c>
      <c r="C21" s="16">
        <v>139876.89921011846</v>
      </c>
    </row>
    <row r="22" spans="1:4" x14ac:dyDescent="0.2">
      <c r="A22" s="79" t="s">
        <v>262</v>
      </c>
      <c r="B22" s="80" t="s">
        <v>49</v>
      </c>
      <c r="C22" s="16">
        <v>400</v>
      </c>
    </row>
    <row r="23" spans="1:4" ht="51" x14ac:dyDescent="0.2">
      <c r="A23" s="81" t="s">
        <v>263</v>
      </c>
      <c r="B23" s="82" t="s">
        <v>264</v>
      </c>
      <c r="C23" s="17">
        <v>0</v>
      </c>
    </row>
    <row r="24" spans="1:4" x14ac:dyDescent="0.2">
      <c r="A24" s="83" t="s">
        <v>265</v>
      </c>
      <c r="B24" s="84" t="s">
        <v>266</v>
      </c>
      <c r="C24" s="17">
        <v>400</v>
      </c>
    </row>
    <row r="25" spans="1:4" x14ac:dyDescent="0.2">
      <c r="A25" s="70" t="s">
        <v>267</v>
      </c>
      <c r="B25" s="71" t="s">
        <v>51</v>
      </c>
      <c r="C25" s="16">
        <v>139476.89921011846</v>
      </c>
    </row>
    <row r="26" spans="1:4" ht="25.5" x14ac:dyDescent="0.2">
      <c r="A26" s="76" t="s">
        <v>268</v>
      </c>
      <c r="B26" s="48" t="s">
        <v>53</v>
      </c>
      <c r="C26" s="16">
        <v>846163.64327113843</v>
      </c>
    </row>
    <row r="27" spans="1:4" x14ac:dyDescent="0.2">
      <c r="A27" s="85"/>
      <c r="B27" s="86"/>
      <c r="C27" s="87"/>
      <c r="D27" s="88" t="s">
        <v>269</v>
      </c>
    </row>
    <row r="28" spans="1:4" ht="15" x14ac:dyDescent="0.25">
      <c r="A28" s="89"/>
      <c r="B28" s="90"/>
      <c r="C28" s="44" t="s">
        <v>270</v>
      </c>
      <c r="D28" s="44" t="s">
        <v>271</v>
      </c>
    </row>
    <row r="29" spans="1:4" ht="15" x14ac:dyDescent="0.25">
      <c r="A29" s="91">
        <v>1</v>
      </c>
      <c r="B29" s="92"/>
      <c r="C29" s="46">
        <v>2</v>
      </c>
      <c r="D29" s="46">
        <v>3</v>
      </c>
    </row>
    <row r="30" spans="1:4" x14ac:dyDescent="0.2">
      <c r="A30" s="76" t="s">
        <v>272</v>
      </c>
      <c r="B30" s="48" t="s">
        <v>63</v>
      </c>
      <c r="C30" s="93">
        <v>6</v>
      </c>
      <c r="D30" s="16">
        <v>9.6307061982675464</v>
      </c>
    </row>
    <row r="31" spans="1:4" x14ac:dyDescent="0.2">
      <c r="A31" s="76" t="s">
        <v>273</v>
      </c>
      <c r="B31" s="48" t="s">
        <v>69</v>
      </c>
      <c r="C31" s="93">
        <v>12</v>
      </c>
      <c r="D31" s="16">
        <v>16.483442690934137</v>
      </c>
    </row>
    <row r="32" spans="1:4" ht="15.75" x14ac:dyDescent="0.25">
      <c r="A32" s="94" t="s">
        <v>274</v>
      </c>
      <c r="B32" s="94"/>
      <c r="C32" s="95"/>
      <c r="D32" s="95"/>
    </row>
    <row r="33" spans="1:4" x14ac:dyDescent="0.2">
      <c r="A33" s="6" t="s">
        <v>269</v>
      </c>
      <c r="B33" s="6"/>
      <c r="C33" s="6"/>
      <c r="D33" s="6"/>
    </row>
    <row r="34" spans="1:4" ht="15" x14ac:dyDescent="0.25">
      <c r="A34" s="96"/>
      <c r="B34" s="97"/>
      <c r="C34" s="10" t="s">
        <v>270</v>
      </c>
      <c r="D34" s="10" t="s">
        <v>271</v>
      </c>
    </row>
    <row r="35" spans="1:4" ht="15" x14ac:dyDescent="0.25">
      <c r="A35" s="11">
        <v>1</v>
      </c>
      <c r="B35" s="27"/>
      <c r="C35" s="13">
        <v>2</v>
      </c>
      <c r="D35" s="13">
        <v>3</v>
      </c>
    </row>
    <row r="36" spans="1:4" ht="25.5" x14ac:dyDescent="0.2">
      <c r="A36" s="70" t="s">
        <v>275</v>
      </c>
      <c r="B36" s="71" t="s">
        <v>109</v>
      </c>
      <c r="C36" s="98">
        <v>8</v>
      </c>
      <c r="D36" s="99">
        <v>8.5259321372245118</v>
      </c>
    </row>
    <row r="37" spans="1:4" x14ac:dyDescent="0.2">
      <c r="A37" s="100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0"/>
  <sheetViews>
    <sheetView showGridLines="0" workbookViewId="0">
      <selection activeCell="C128" sqref="C128"/>
    </sheetView>
  </sheetViews>
  <sheetFormatPr defaultRowHeight="15" x14ac:dyDescent="0.25"/>
  <cols>
    <col min="1" max="1" width="67.7109375" customWidth="1"/>
    <col min="2" max="2" width="12.140625" bestFit="1" customWidth="1"/>
  </cols>
  <sheetData>
    <row r="1" spans="1:2" ht="19.5" customHeight="1" x14ac:dyDescent="0.25">
      <c r="A1" s="101" t="s">
        <v>276</v>
      </c>
      <c r="B1" s="102"/>
    </row>
    <row r="2" spans="1:2" x14ac:dyDescent="0.25">
      <c r="A2" s="76" t="s">
        <v>277</v>
      </c>
      <c r="B2" s="103">
        <v>15818.252828314318</v>
      </c>
    </row>
    <row r="3" spans="1:2" x14ac:dyDescent="0.25">
      <c r="A3" s="76" t="s">
        <v>278</v>
      </c>
      <c r="B3" s="104">
        <f>'Əlaqədar şəxslər'!B2/Əmsallar!C25</f>
        <v>0.11341127396648328</v>
      </c>
    </row>
    <row r="30" spans="1:1" x14ac:dyDescent="0.25">
      <c r="A30" s="54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9"/>
  <sheetViews>
    <sheetView showGridLines="0" zoomScaleNormal="100" workbookViewId="0">
      <selection activeCell="C128" sqref="C128"/>
    </sheetView>
  </sheetViews>
  <sheetFormatPr defaultColWidth="15.140625" defaultRowHeight="12.75" x14ac:dyDescent="0.2"/>
  <cols>
    <col min="1" max="1" width="41.28515625" style="54" customWidth="1"/>
    <col min="2" max="2" width="13.5703125" style="54" customWidth="1"/>
    <col min="3" max="3" width="15.140625" style="54" customWidth="1"/>
    <col min="4" max="4" width="10.5703125" style="54" customWidth="1"/>
    <col min="5" max="248" width="8.85546875" style="54" customWidth="1"/>
    <col min="249" max="249" width="46.42578125" style="54" customWidth="1"/>
    <col min="250" max="250" width="8" style="54" bestFit="1" customWidth="1"/>
    <col min="251" max="251" width="15.140625" style="54" bestFit="1" customWidth="1"/>
    <col min="252" max="252" width="19.85546875" style="54" customWidth="1"/>
    <col min="253" max="16384" width="15.140625" style="54"/>
  </cols>
  <sheetData>
    <row r="1" spans="1:4" ht="15" x14ac:dyDescent="0.25">
      <c r="A1" s="105" t="s">
        <v>279</v>
      </c>
      <c r="B1" s="106"/>
      <c r="C1" s="107"/>
      <c r="D1" s="107"/>
    </row>
    <row r="2" spans="1:4" ht="15" x14ac:dyDescent="0.25">
      <c r="A2" s="108"/>
      <c r="B2" s="109"/>
      <c r="C2" s="107"/>
      <c r="D2" s="107"/>
    </row>
    <row r="3" spans="1:4" ht="15" x14ac:dyDescent="0.25">
      <c r="A3" s="63" t="s">
        <v>280</v>
      </c>
      <c r="B3" s="65">
        <v>45423.587086799955</v>
      </c>
      <c r="C3" s="107"/>
      <c r="D3" s="107"/>
    </row>
    <row r="4" spans="1:4" ht="13.5" customHeight="1" x14ac:dyDescent="0.25">
      <c r="A4" s="110" t="s">
        <v>281</v>
      </c>
      <c r="B4" s="66">
        <f>B3/Balans!C39</f>
        <v>6.3874659932507655E-2</v>
      </c>
      <c r="C4" s="107"/>
      <c r="D4" s="107"/>
    </row>
    <row r="5" spans="1:4" ht="13.5" customHeight="1" x14ac:dyDescent="0.25">
      <c r="A5" s="107"/>
      <c r="B5" s="107"/>
      <c r="C5" s="107"/>
      <c r="D5" s="107"/>
    </row>
    <row r="6" spans="1:4" ht="13.5" customHeight="1" x14ac:dyDescent="0.25">
      <c r="A6" s="107"/>
      <c r="B6" s="107"/>
      <c r="C6" s="107"/>
      <c r="D6" s="107"/>
    </row>
    <row r="7" spans="1:4" ht="15" x14ac:dyDescent="0.25">
      <c r="A7" s="107"/>
      <c r="B7" s="107"/>
      <c r="C7" s="107"/>
      <c r="D7" s="107"/>
    </row>
    <row r="8" spans="1:4" ht="25.5" customHeight="1" x14ac:dyDescent="0.2">
      <c r="A8" s="111" t="s">
        <v>282</v>
      </c>
      <c r="B8" s="112"/>
      <c r="C8" s="112"/>
      <c r="D8" s="112"/>
    </row>
    <row r="9" spans="1:4" ht="38.25" x14ac:dyDescent="0.2">
      <c r="A9" s="64" t="s">
        <v>283</v>
      </c>
      <c r="B9" s="113" t="s">
        <v>284</v>
      </c>
      <c r="C9" s="113" t="s">
        <v>285</v>
      </c>
      <c r="D9" s="113" t="s">
        <v>286</v>
      </c>
    </row>
    <row r="10" spans="1:4" x14ac:dyDescent="0.2">
      <c r="A10" s="114" t="s">
        <v>287</v>
      </c>
      <c r="B10" s="115">
        <v>0.3</v>
      </c>
      <c r="C10" s="65">
        <v>18053.702919179945</v>
      </c>
      <c r="D10" s="115">
        <f>C10/Balans!$C$39</f>
        <v>2.5387121723379938E-2</v>
      </c>
    </row>
    <row r="11" spans="1:4" x14ac:dyDescent="0.2">
      <c r="A11" s="114" t="s">
        <v>288</v>
      </c>
      <c r="B11" s="115">
        <v>0.6</v>
      </c>
      <c r="C11" s="65">
        <v>3979.2361130360086</v>
      </c>
      <c r="D11" s="115">
        <f>C11/Balans!$C$39</f>
        <v>5.5956028533288345E-3</v>
      </c>
    </row>
    <row r="12" spans="1:4" x14ac:dyDescent="0.2">
      <c r="A12" s="114" t="s">
        <v>289</v>
      </c>
      <c r="B12" s="115">
        <v>1</v>
      </c>
      <c r="C12" s="65">
        <v>29933.77701083881</v>
      </c>
      <c r="D12" s="115">
        <f>C12/Balans!$C$39</f>
        <v>4.2092884989668115E-2</v>
      </c>
    </row>
    <row r="13" spans="1:4" x14ac:dyDescent="0.2">
      <c r="A13" s="114" t="s">
        <v>4</v>
      </c>
      <c r="B13" s="65"/>
      <c r="C13" s="65">
        <f>C10+C11+C12</f>
        <v>51966.716043054766</v>
      </c>
      <c r="D13" s="115">
        <f>C13/Balans!$C$39</f>
        <v>7.307560956637689E-2</v>
      </c>
    </row>
    <row r="14" spans="1:4" ht="15" x14ac:dyDescent="0.25">
      <c r="A14" s="107"/>
      <c r="B14" s="107"/>
      <c r="C14" s="107"/>
    </row>
    <row r="15" spans="1:4" ht="15" x14ac:dyDescent="0.25">
      <c r="A15" s="107"/>
      <c r="B15" s="107"/>
      <c r="C15" s="107"/>
    </row>
    <row r="16" spans="1:4" ht="15" x14ac:dyDescent="0.25">
      <c r="A16" s="107"/>
      <c r="B16" s="107"/>
      <c r="C16" s="107"/>
    </row>
    <row r="17" spans="1:3" ht="15" x14ac:dyDescent="0.25">
      <c r="A17" s="107"/>
      <c r="B17" s="107"/>
      <c r="C17" s="107"/>
    </row>
    <row r="18" spans="1:3" ht="15" x14ac:dyDescent="0.25">
      <c r="A18" s="107"/>
      <c r="B18" s="107"/>
      <c r="C18" s="107"/>
    </row>
    <row r="19" spans="1:3" ht="15" x14ac:dyDescent="0.25">
      <c r="A19" s="107"/>
      <c r="B19" s="107"/>
      <c r="C19" s="107"/>
    </row>
  </sheetData>
  <mergeCells count="2">
    <mergeCell ref="A1:B2"/>
    <mergeCell ref="A8:D8"/>
  </mergeCells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8"/>
  <sheetViews>
    <sheetView showGridLines="0" workbookViewId="0">
      <selection activeCell="C128" sqref="C128"/>
    </sheetView>
  </sheetViews>
  <sheetFormatPr defaultRowHeight="15" x14ac:dyDescent="0.25"/>
  <cols>
    <col min="1" max="1" width="49.85546875" customWidth="1"/>
    <col min="2" max="2" width="12.7109375" customWidth="1"/>
    <col min="3" max="3" width="12.42578125" customWidth="1"/>
  </cols>
  <sheetData>
    <row r="1" spans="1:3" ht="17.25" customHeight="1" x14ac:dyDescent="0.25">
      <c r="A1" s="116" t="s">
        <v>290</v>
      </c>
      <c r="B1" s="116"/>
      <c r="C1" s="116"/>
    </row>
    <row r="2" spans="1:3" ht="13.5" customHeight="1" x14ac:dyDescent="0.25">
      <c r="A2" s="117"/>
      <c r="B2" s="117"/>
      <c r="C2" s="118" t="s">
        <v>291</v>
      </c>
    </row>
    <row r="3" spans="1:3" ht="38.25" x14ac:dyDescent="0.25">
      <c r="A3" s="119" t="s">
        <v>292</v>
      </c>
      <c r="B3" s="119" t="s">
        <v>4</v>
      </c>
      <c r="C3" s="44" t="s">
        <v>5</v>
      </c>
    </row>
    <row r="4" spans="1:3" x14ac:dyDescent="0.25">
      <c r="A4" s="114" t="s">
        <v>293</v>
      </c>
      <c r="B4" s="65">
        <v>4314.7995000000001</v>
      </c>
      <c r="C4" s="65">
        <v>2368.6895087280004</v>
      </c>
    </row>
    <row r="5" spans="1:3" x14ac:dyDescent="0.25">
      <c r="A5" s="114" t="s">
        <v>294</v>
      </c>
      <c r="B5" s="65">
        <v>138321.38121000002</v>
      </c>
      <c r="C5" s="65">
        <v>16127.730970248998</v>
      </c>
    </row>
    <row r="6" spans="1:3" x14ac:dyDescent="0.25">
      <c r="A6" s="114" t="s">
        <v>295</v>
      </c>
      <c r="B6" s="65">
        <v>1246.50062</v>
      </c>
      <c r="C6" s="65">
        <v>1246.50062</v>
      </c>
    </row>
    <row r="7" spans="1:3" x14ac:dyDescent="0.25">
      <c r="A7" s="114" t="s">
        <v>296</v>
      </c>
      <c r="B7" s="65">
        <v>0</v>
      </c>
      <c r="C7" s="65">
        <v>0</v>
      </c>
    </row>
    <row r="8" spans="1:3" x14ac:dyDescent="0.25">
      <c r="A8" s="114" t="s">
        <v>297</v>
      </c>
      <c r="B8" s="65">
        <v>349.91169000000002</v>
      </c>
      <c r="C8" s="65">
        <v>349.91168640000001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3"/>
  <sheetViews>
    <sheetView showGridLines="0" workbookViewId="0">
      <selection activeCell="C128" sqref="C128"/>
    </sheetView>
  </sheetViews>
  <sheetFormatPr defaultRowHeight="12.75" x14ac:dyDescent="0.2"/>
  <cols>
    <col min="1" max="1" width="63" style="3" customWidth="1"/>
    <col min="2" max="2" width="20.42578125" style="3" customWidth="1"/>
    <col min="3" max="16384" width="9.140625" style="3"/>
  </cols>
  <sheetData>
    <row r="1" spans="1:2" ht="29.25" customHeight="1" x14ac:dyDescent="0.2">
      <c r="A1" s="116" t="s">
        <v>298</v>
      </c>
      <c r="B1" s="120"/>
    </row>
    <row r="2" spans="1:2" ht="18" customHeight="1" x14ac:dyDescent="0.2">
      <c r="A2" s="121" t="s">
        <v>2</v>
      </c>
      <c r="B2" s="122"/>
    </row>
    <row r="3" spans="1:2" ht="27.75" customHeight="1" x14ac:dyDescent="0.2">
      <c r="A3" s="119" t="s">
        <v>299</v>
      </c>
      <c r="B3" s="119" t="s">
        <v>300</v>
      </c>
    </row>
    <row r="4" spans="1:2" x14ac:dyDescent="0.2">
      <c r="A4" s="114" t="s">
        <v>301</v>
      </c>
      <c r="B4" s="65">
        <v>104877.42313934743</v>
      </c>
    </row>
    <row r="5" spans="1:2" ht="31.5" customHeight="1" x14ac:dyDescent="0.2">
      <c r="A5" s="114" t="s">
        <v>302</v>
      </c>
      <c r="B5" s="65">
        <v>0</v>
      </c>
    </row>
    <row r="6" spans="1:2" x14ac:dyDescent="0.2">
      <c r="A6" s="114" t="s">
        <v>303</v>
      </c>
      <c r="B6" s="65">
        <v>104877.42313934743</v>
      </c>
    </row>
    <row r="7" spans="1:2" x14ac:dyDescent="0.2">
      <c r="A7" s="114" t="s">
        <v>304</v>
      </c>
      <c r="B7" s="65">
        <v>38985.265830000018</v>
      </c>
    </row>
    <row r="8" spans="1:2" x14ac:dyDescent="0.2">
      <c r="A8" s="114" t="s">
        <v>305</v>
      </c>
      <c r="B8" s="65">
        <v>0</v>
      </c>
    </row>
    <row r="9" spans="1:2" x14ac:dyDescent="0.2">
      <c r="A9" s="114" t="s">
        <v>306</v>
      </c>
      <c r="B9" s="65">
        <v>6373.5684700000002</v>
      </c>
    </row>
    <row r="10" spans="1:2" x14ac:dyDescent="0.2">
      <c r="A10" s="114" t="s">
        <v>307</v>
      </c>
      <c r="B10" s="65">
        <v>-6249.8220592290454</v>
      </c>
    </row>
    <row r="11" spans="1:2" x14ac:dyDescent="0.2">
      <c r="A11" s="114" t="s">
        <v>308</v>
      </c>
      <c r="B11" s="65">
        <v>0</v>
      </c>
    </row>
    <row r="12" spans="1:2" ht="25.5" x14ac:dyDescent="0.2">
      <c r="A12" s="114" t="s">
        <v>309</v>
      </c>
      <c r="B12" s="65">
        <v>131239.29844011841</v>
      </c>
    </row>
    <row r="13" spans="1:2" x14ac:dyDescent="0.2">
      <c r="A13" s="123"/>
    </row>
  </sheetData>
  <mergeCells count="2">
    <mergeCell ref="A1:B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4"/>
  <sheetViews>
    <sheetView showGridLines="0" workbookViewId="0">
      <selection activeCell="C128" sqref="C128"/>
    </sheetView>
  </sheetViews>
  <sheetFormatPr defaultRowHeight="15" x14ac:dyDescent="0.25"/>
  <cols>
    <col min="1" max="1" width="44.140625" customWidth="1"/>
    <col min="2" max="2" width="16.140625" customWidth="1"/>
  </cols>
  <sheetData>
    <row r="1" spans="1:4" ht="15.75" x14ac:dyDescent="0.25">
      <c r="A1" s="41" t="s">
        <v>310</v>
      </c>
      <c r="B1" s="41"/>
      <c r="C1" s="124"/>
      <c r="D1" s="124"/>
    </row>
    <row r="2" spans="1:4" ht="15.75" x14ac:dyDescent="0.25">
      <c r="A2" s="125"/>
      <c r="B2" s="125"/>
      <c r="C2" s="124"/>
      <c r="D2" s="124"/>
    </row>
    <row r="3" spans="1:4" x14ac:dyDescent="0.25">
      <c r="A3" s="126" t="s">
        <v>311</v>
      </c>
      <c r="B3" s="126"/>
    </row>
    <row r="4" spans="1:4" ht="25.5" x14ac:dyDescent="0.25">
      <c r="A4" s="127" t="s">
        <v>312</v>
      </c>
      <c r="B4" s="128" t="s">
        <v>313</v>
      </c>
    </row>
    <row r="5" spans="1:4" x14ac:dyDescent="0.25">
      <c r="A5" s="114" t="s">
        <v>314</v>
      </c>
      <c r="B5" s="66">
        <v>0.54780118798447386</v>
      </c>
    </row>
    <row r="6" spans="1:4" x14ac:dyDescent="0.25">
      <c r="A6" s="114" t="s">
        <v>315</v>
      </c>
      <c r="B6" s="66">
        <v>4.4088023405067248E-2</v>
      </c>
    </row>
    <row r="7" spans="1:4" x14ac:dyDescent="0.25">
      <c r="A7" s="114" t="s">
        <v>316</v>
      </c>
      <c r="B7" s="66">
        <v>1.2024006383200159E-2</v>
      </c>
    </row>
    <row r="8" spans="1:4" x14ac:dyDescent="0.25">
      <c r="A8" s="114" t="s">
        <v>317</v>
      </c>
      <c r="B8" s="66">
        <v>4.982133977820693E-3</v>
      </c>
    </row>
    <row r="9" spans="1:4" x14ac:dyDescent="0.25">
      <c r="A9" s="114" t="s">
        <v>318</v>
      </c>
      <c r="B9" s="66">
        <v>4.1428356672872559E-3</v>
      </c>
    </row>
    <row r="10" spans="1:4" x14ac:dyDescent="0.25">
      <c r="A10" s="114" t="s">
        <v>319</v>
      </c>
      <c r="B10" s="66">
        <v>1.0954743265068556E-4</v>
      </c>
    </row>
    <row r="11" spans="1:4" x14ac:dyDescent="0.25">
      <c r="A11" s="114" t="s">
        <v>320</v>
      </c>
      <c r="B11" s="66">
        <v>7.5357224078849501E-5</v>
      </c>
    </row>
    <row r="12" spans="1:4" x14ac:dyDescent="0.25">
      <c r="A12" s="114" t="s">
        <v>321</v>
      </c>
      <c r="B12" s="66">
        <v>7.292883271467173E-5</v>
      </c>
    </row>
    <row r="13" spans="1:4" x14ac:dyDescent="0.25">
      <c r="A13" s="114" t="s">
        <v>322</v>
      </c>
      <c r="B13" s="66">
        <v>2.5710111744548652E-5</v>
      </c>
    </row>
    <row r="14" spans="1:4" x14ac:dyDescent="0.25">
      <c r="A14" s="114" t="s">
        <v>323</v>
      </c>
      <c r="B14" s="66">
        <v>2.4129730063099634E-5</v>
      </c>
    </row>
    <row r="15" spans="1:4" x14ac:dyDescent="0.25">
      <c r="A15" s="114" t="s">
        <v>324</v>
      </c>
      <c r="B15" s="66">
        <v>0.12145452933535315</v>
      </c>
    </row>
    <row r="16" spans="1:4" x14ac:dyDescent="0.25">
      <c r="A16" s="129" t="s">
        <v>325</v>
      </c>
      <c r="B16" s="130">
        <v>6.6800035462223115E-2</v>
      </c>
    </row>
    <row r="17" spans="1:2" x14ac:dyDescent="0.25">
      <c r="A17" s="131"/>
      <c r="B17" s="132"/>
    </row>
    <row r="18" spans="1:2" x14ac:dyDescent="0.25">
      <c r="A18" s="133" t="s">
        <v>326</v>
      </c>
      <c r="B18" s="133"/>
    </row>
    <row r="19" spans="1:2" x14ac:dyDescent="0.25">
      <c r="A19" s="129" t="s">
        <v>327</v>
      </c>
      <c r="B19" s="130">
        <v>7.0856990876186736E-3</v>
      </c>
    </row>
    <row r="20" spans="1:2" x14ac:dyDescent="0.25">
      <c r="A20" s="129" t="s">
        <v>316</v>
      </c>
      <c r="B20" s="130">
        <v>2.8360142003075964E-3</v>
      </c>
    </row>
    <row r="21" spans="1:2" x14ac:dyDescent="0.25">
      <c r="A21" s="129" t="s">
        <v>328</v>
      </c>
      <c r="B21" s="130">
        <v>1.4172361822604083E-2</v>
      </c>
    </row>
    <row r="22" spans="1:2" x14ac:dyDescent="0.25">
      <c r="A22" s="129" t="s">
        <v>329</v>
      </c>
      <c r="B22" s="130">
        <v>9.0697141050992358E-2</v>
      </c>
    </row>
    <row r="23" spans="1:2" x14ac:dyDescent="0.25">
      <c r="A23" s="129" t="s">
        <v>330</v>
      </c>
      <c r="B23" s="130">
        <v>4.4677004675617027E-2</v>
      </c>
    </row>
    <row r="24" spans="1:2" x14ac:dyDescent="0.25">
      <c r="A24" s="114" t="s">
        <v>331</v>
      </c>
      <c r="B24" s="130">
        <v>3.8931353616183106E-2</v>
      </c>
    </row>
  </sheetData>
  <mergeCells count="3">
    <mergeCell ref="A1:B1"/>
    <mergeCell ref="A3:B3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Balans</vt:lpstr>
      <vt:lpstr>Mənfəət zərər</vt:lpstr>
      <vt:lpstr>Aktivlərin risk dərəcələri</vt:lpstr>
      <vt:lpstr>Əmsallar</vt:lpstr>
      <vt:lpstr>Əlaqədar şəxslər</vt:lpstr>
      <vt:lpstr>VKK</vt:lpstr>
      <vt:lpstr>Balansdankənar</vt:lpstr>
      <vt:lpstr>Kapitalın hərəkəti</vt:lpstr>
      <vt:lpstr>Səhmdarlar</vt:lpstr>
      <vt:lpstr>Valyuta mövqeyi</vt:lpstr>
      <vt:lpstr>Faiz</vt:lpstr>
      <vt:lpstr>Balans!Область_печати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Mirzazade</dc:creator>
  <cp:lastModifiedBy>Lala N. Mirzazade</cp:lastModifiedBy>
  <dcterms:created xsi:type="dcterms:W3CDTF">2015-01-21T12:34:22Z</dcterms:created>
  <dcterms:modified xsi:type="dcterms:W3CDTF">2015-01-21T12:35:04Z</dcterms:modified>
</cp:coreProperties>
</file>